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3040" windowHeight="9108" tabRatio="626" activeTab="0"/>
  </bookViews>
  <sheets>
    <sheet name="Grille" sheetId="1" r:id="rId1"/>
    <sheet name="Sheet1" sheetId="2" r:id="rId2"/>
    <sheet name="Sheet2" sheetId="3" r:id="rId3"/>
  </sheets>
  <definedNames>
    <definedName name="IMP1">'Grille'!$A$2:$AG$79</definedName>
    <definedName name="IMP2">'Grille'!$T$1:$AG$96</definedName>
    <definedName name="_xlnm.Print_Area" localSheetId="0">'Grille'!$T$1:$AG$96</definedName>
  </definedNames>
  <calcPr fullCalcOnLoad="1"/>
</workbook>
</file>

<file path=xl/sharedStrings.xml><?xml version="1.0" encoding="utf-8"?>
<sst xmlns="http://schemas.openxmlformats.org/spreadsheetml/2006/main" count="175" uniqueCount="59">
  <si>
    <t xml:space="preserve"> </t>
  </si>
  <si>
    <t>NR</t>
  </si>
  <si>
    <t>Indice</t>
  </si>
  <si>
    <t>Echelon</t>
  </si>
  <si>
    <t>Cumulé</t>
  </si>
  <si>
    <t>Ecarts</t>
  </si>
  <si>
    <t>GF
3</t>
  </si>
  <si>
    <t>GF
4</t>
  </si>
  <si>
    <t>GF
5</t>
  </si>
  <si>
    <t>GF
6</t>
  </si>
  <si>
    <t>GF
7</t>
  </si>
  <si>
    <t>GF
8</t>
  </si>
  <si>
    <t>GF
9</t>
  </si>
  <si>
    <t>GF
10</t>
  </si>
  <si>
    <t>GF
11</t>
  </si>
  <si>
    <t>GF
12</t>
  </si>
  <si>
    <t>GF
13</t>
  </si>
  <si>
    <t>GF
14</t>
  </si>
  <si>
    <t>GF
15</t>
  </si>
  <si>
    <t>GF
16</t>
  </si>
  <si>
    <t>GF
17</t>
  </si>
  <si>
    <t>GF
18</t>
  </si>
  <si>
    <t>GF
19</t>
  </si>
  <si>
    <t>NIVEAU DE REMUNERATION</t>
  </si>
  <si>
    <t>(4)</t>
  </si>
  <si>
    <t>(25)</t>
  </si>
  <si>
    <t>(21)</t>
  </si>
  <si>
    <t>(17)</t>
  </si>
  <si>
    <t>(13)</t>
  </si>
  <si>
    <t>(9,5)</t>
  </si>
  <si>
    <t>(6)</t>
  </si>
  <si>
    <t>Correspondance Plage - GF - NR</t>
  </si>
  <si>
    <r>
      <t xml:space="preserve">ECHELONS
</t>
    </r>
    <r>
      <rPr>
        <i/>
        <sz val="9"/>
        <color indexed="9"/>
        <rFont val="Arial"/>
        <family val="2"/>
      </rPr>
      <t>(Années)</t>
    </r>
    <r>
      <rPr>
        <b/>
        <sz val="14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>Majoration</t>
    </r>
  </si>
  <si>
    <t>(30)</t>
  </si>
  <si>
    <t>(34)</t>
  </si>
  <si>
    <t>CA</t>
  </si>
  <si>
    <t>CB</t>
  </si>
  <si>
    <t>DA</t>
  </si>
  <si>
    <t>DB</t>
  </si>
  <si>
    <t>EA</t>
  </si>
  <si>
    <t>FA</t>
  </si>
  <si>
    <t>GA</t>
  </si>
  <si>
    <t>HA</t>
  </si>
  <si>
    <t>HB</t>
  </si>
  <si>
    <t>IA</t>
  </si>
  <si>
    <t>IB</t>
  </si>
  <si>
    <t>JA</t>
  </si>
  <si>
    <t>JB</t>
  </si>
  <si>
    <t>KA</t>
  </si>
  <si>
    <t>KB</t>
  </si>
  <si>
    <t>Salaire National de Base au</t>
  </si>
  <si>
    <t>pour un agent travaillant à 35 heures</t>
  </si>
  <si>
    <t>pour un agent bénéficiant d'une majoration résidentielle de</t>
  </si>
  <si>
    <t>GRILLE DES SALAIRES au</t>
  </si>
  <si>
    <t>01.01.2020</t>
  </si>
  <si>
    <t>(Saisir 24 ou 24,5 ou 25)</t>
  </si>
  <si>
    <t>pour un-e agent-e travaillant à 35 heures</t>
  </si>
  <si>
    <t xml:space="preserve"> bénéficiant d'une majoration résidentielle de</t>
  </si>
  <si>
    <t>01 01 2024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</si>
</sst>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0.0000"/>
    <numFmt numFmtId="176" formatCode="0.000"/>
    <numFmt numFmtId="177" formatCode="0.000%"/>
    <numFmt numFmtId="178" formatCode="0.0%"/>
    <numFmt numFmtId="179" formatCode="#,##0.00\ &quot;€&quot;"/>
    <numFmt numFmtId="180" formatCode="0.000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0.000000"/>
  </numFmts>
  <fonts count="56">
    <font>
      <sz val="10"/>
      <name val="Arial"/>
      <family val="0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Frutiger 45"/>
      <family val="2"/>
    </font>
    <font>
      <sz val="10"/>
      <name val="Frutiger 45"/>
      <family val="2"/>
    </font>
    <font>
      <sz val="8"/>
      <name val="Frutiger 45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Frutiger 45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z val="10"/>
      <color indexed="9"/>
      <name val="Arial"/>
      <family val="2"/>
    </font>
    <font>
      <sz val="8"/>
      <color indexed="9"/>
      <name val="Frutiger 45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Frutiger 45"/>
      <family val="2"/>
    </font>
    <font>
      <sz val="11"/>
      <color indexed="1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8"/>
      <name val="Arial"/>
      <family val="0"/>
    </font>
    <font>
      <b/>
      <sz val="14"/>
      <color indexed="56"/>
      <name val="Calibri"/>
      <family val="0"/>
    </font>
    <font>
      <sz val="8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9"/>
      <color rgb="FF000080"/>
      <name val="Arial"/>
      <family val="0"/>
    </font>
  </fonts>
  <fills count="4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>
        <color indexed="53"/>
      </top>
      <bottom>
        <color indexed="63"/>
      </bottom>
    </border>
    <border>
      <left>
        <color indexed="63"/>
      </left>
      <right style="medium"/>
      <top style="dashed">
        <color indexed="53"/>
      </top>
      <bottom>
        <color indexed="63"/>
      </bottom>
    </border>
    <border>
      <left>
        <color indexed="63"/>
      </left>
      <right>
        <color indexed="63"/>
      </right>
      <top style="dashed">
        <color indexed="52"/>
      </top>
      <bottom style="dashed">
        <color indexed="52"/>
      </bottom>
    </border>
    <border>
      <left>
        <color indexed="63"/>
      </left>
      <right style="medium"/>
      <top style="dashed">
        <color indexed="52"/>
      </top>
      <bottom style="dashed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>
        <color indexed="53"/>
      </bottom>
    </border>
    <border>
      <left>
        <color indexed="63"/>
      </left>
      <right style="thin"/>
      <top>
        <color indexed="63"/>
      </top>
      <bottom style="dashed">
        <color indexed="53"/>
      </bottom>
    </border>
    <border>
      <left style="medium"/>
      <right>
        <color indexed="63"/>
      </right>
      <top style="dashed">
        <color indexed="53"/>
      </top>
      <bottom>
        <color indexed="63"/>
      </bottom>
    </border>
    <border>
      <left>
        <color indexed="63"/>
      </left>
      <right style="thin"/>
      <top style="dashed">
        <color indexed="53"/>
      </top>
      <bottom>
        <color indexed="63"/>
      </bottom>
    </border>
    <border>
      <left style="medium"/>
      <right>
        <color indexed="63"/>
      </right>
      <top style="dashed">
        <color indexed="52"/>
      </top>
      <bottom style="dashed">
        <color indexed="52"/>
      </bottom>
    </border>
    <border>
      <left>
        <color indexed="63"/>
      </left>
      <right style="thin"/>
      <top style="dashed">
        <color indexed="52"/>
      </top>
      <bottom style="dashed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>
        <color indexed="52"/>
      </top>
      <bottom style="dashed">
        <color rgb="FFFABF8F"/>
      </bottom>
    </border>
    <border>
      <left>
        <color indexed="63"/>
      </left>
      <right style="thin"/>
      <top style="dashed">
        <color indexed="52"/>
      </top>
      <bottom style="dashed">
        <color rgb="FFFABF8F"/>
      </bottom>
    </border>
    <border>
      <left style="medium"/>
      <right>
        <color indexed="63"/>
      </right>
      <top style="dashed">
        <color indexed="52"/>
      </top>
      <bottom style="dashed">
        <color rgb="FFE36B09"/>
      </bottom>
    </border>
    <border>
      <left>
        <color indexed="63"/>
      </left>
      <right style="thin"/>
      <top style="dashed">
        <color indexed="52"/>
      </top>
      <bottom style="dashed">
        <color rgb="FFE36B09"/>
      </bottom>
    </border>
    <border>
      <left style="thin"/>
      <right>
        <color indexed="63"/>
      </right>
      <top style="dashed">
        <color indexed="52"/>
      </top>
      <bottom style="dashed">
        <color rgb="FFE36B09"/>
      </bottom>
    </border>
    <border>
      <left>
        <color indexed="63"/>
      </left>
      <right>
        <color indexed="63"/>
      </right>
      <top style="dashed">
        <color indexed="52"/>
      </top>
      <bottom style="dashed">
        <color rgb="FFE36B09"/>
      </bottom>
    </border>
    <border>
      <left>
        <color indexed="63"/>
      </left>
      <right style="medium"/>
      <top style="dashed">
        <color indexed="52"/>
      </top>
      <bottom style="dashed">
        <color rgb="FFE36B09"/>
      </bottom>
    </border>
    <border>
      <left style="medium"/>
      <right>
        <color indexed="63"/>
      </right>
      <top style="dashed">
        <color rgb="FFE36B09"/>
      </top>
      <bottom style="dashed">
        <color rgb="FFE36B09"/>
      </bottom>
    </border>
    <border>
      <left>
        <color indexed="63"/>
      </left>
      <right style="thin"/>
      <top style="dashed">
        <color rgb="FFE36B09"/>
      </top>
      <bottom style="dashed">
        <color rgb="FFE36B09"/>
      </bottom>
    </border>
    <border>
      <left style="thin"/>
      <right>
        <color indexed="63"/>
      </right>
      <top style="dashed">
        <color rgb="FFE36B09"/>
      </top>
      <bottom style="dashed">
        <color rgb="FFE36B09"/>
      </bottom>
    </border>
    <border>
      <left>
        <color indexed="63"/>
      </left>
      <right>
        <color indexed="63"/>
      </right>
      <top style="dashed">
        <color rgb="FFE36B09"/>
      </top>
      <bottom style="dashed">
        <color rgb="FFE36B09"/>
      </bottom>
    </border>
    <border>
      <left>
        <color indexed="63"/>
      </left>
      <right style="thin"/>
      <top style="dashed">
        <color rgb="FFFABF8F"/>
      </top>
      <bottom style="dashed">
        <color rgb="FFE36B09"/>
      </bottom>
    </border>
    <border>
      <left>
        <color indexed="63"/>
      </left>
      <right style="medium"/>
      <top style="dashed">
        <color rgb="FFE36B09"/>
      </top>
      <bottom style="dashed">
        <color rgb="FFE36B09"/>
      </bottom>
    </border>
    <border>
      <left>
        <color indexed="63"/>
      </left>
      <right style="thin">
        <color rgb="FF000000"/>
      </right>
      <top style="dashed">
        <color rgb="FFFF9900"/>
      </top>
      <bottom style="dashed">
        <color rgb="FFFF9900"/>
      </bottom>
    </border>
    <border>
      <left>
        <color indexed="63"/>
      </left>
      <right style="thin">
        <color rgb="FF000000"/>
      </right>
      <top style="dashed">
        <color rgb="FFFF9900"/>
      </top>
      <bottom style="dashed">
        <color rgb="FFE36B09"/>
      </bottom>
    </border>
    <border>
      <left>
        <color indexed="63"/>
      </left>
      <right style="thin">
        <color rgb="FF000000"/>
      </right>
      <top style="dashed">
        <color rgb="FFE36B09"/>
      </top>
      <bottom style="dashed">
        <color rgb="FFE36B0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32" borderId="9" applyNumberFormat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10" fontId="6" fillId="0" borderId="0" xfId="5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0" fontId="10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10" fontId="6" fillId="0" borderId="10" xfId="51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9" fontId="6" fillId="0" borderId="0" xfId="5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90"/>
    </xf>
    <xf numFmtId="4" fontId="1" fillId="33" borderId="15" xfId="0" applyNumberFormat="1" applyFont="1" applyFill="1" applyBorder="1" applyAlignment="1" applyProtection="1">
      <alignment horizontal="right"/>
      <protection locked="0"/>
    </xf>
    <xf numFmtId="4" fontId="1" fillId="33" borderId="16" xfId="0" applyNumberFormat="1" applyFont="1" applyFill="1" applyBorder="1" applyAlignment="1" applyProtection="1">
      <alignment horizontal="right"/>
      <protection locked="0"/>
    </xf>
    <xf numFmtId="4" fontId="1" fillId="34" borderId="17" xfId="0" applyNumberFormat="1" applyFont="1" applyFill="1" applyBorder="1" applyAlignment="1" applyProtection="1">
      <alignment horizontal="right"/>
      <protection locked="0"/>
    </xf>
    <xf numFmtId="4" fontId="1" fillId="34" borderId="18" xfId="0" applyNumberFormat="1" applyFont="1" applyFill="1" applyBorder="1" applyAlignment="1" applyProtection="1">
      <alignment horizontal="right"/>
      <protection locked="0"/>
    </xf>
    <xf numFmtId="4" fontId="1" fillId="33" borderId="17" xfId="0" applyNumberFormat="1" applyFont="1" applyFill="1" applyBorder="1" applyAlignment="1" applyProtection="1">
      <alignment horizontal="right"/>
      <protection locked="0"/>
    </xf>
    <xf numFmtId="4" fontId="1" fillId="33" borderId="1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8" fontId="0" fillId="0" borderId="0" xfId="51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9" fillId="36" borderId="24" xfId="0" applyFont="1" applyFill="1" applyBorder="1" applyAlignment="1" applyProtection="1">
      <alignment horizontal="center" vertical="center"/>
      <protection locked="0"/>
    </xf>
    <xf numFmtId="0" fontId="21" fillId="35" borderId="24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 quotePrefix="1">
      <alignment horizontal="center" vertical="center"/>
      <protection locked="0"/>
    </xf>
    <xf numFmtId="0" fontId="21" fillId="35" borderId="13" xfId="0" applyFont="1" applyFill="1" applyBorder="1" applyAlignment="1" applyProtection="1" quotePrefix="1">
      <alignment horizontal="center" vertical="center"/>
      <protection locked="0"/>
    </xf>
    <xf numFmtId="178" fontId="2" fillId="35" borderId="0" xfId="51" applyNumberFormat="1" applyFont="1" applyFill="1" applyBorder="1" applyAlignment="1" applyProtection="1">
      <alignment horizontal="center" vertical="center"/>
      <protection locked="0"/>
    </xf>
    <xf numFmtId="178" fontId="2" fillId="35" borderId="13" xfId="51" applyNumberFormat="1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0" fontId="2" fillId="35" borderId="26" xfId="0" applyFont="1" applyFill="1" applyBorder="1" applyAlignment="1" applyProtection="1">
      <alignment horizontal="center" vertical="center"/>
      <protection locked="0"/>
    </xf>
    <xf numFmtId="9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174" fontId="1" fillId="33" borderId="28" xfId="0" applyNumberFormat="1" applyFont="1" applyFill="1" applyBorder="1" applyAlignment="1" applyProtection="1">
      <alignment horizontal="right"/>
      <protection locked="0"/>
    </xf>
    <xf numFmtId="10" fontId="16" fillId="0" borderId="15" xfId="51" applyNumberFormat="1" applyFont="1" applyFill="1" applyBorder="1" applyAlignment="1" applyProtection="1">
      <alignment horizontal="center"/>
      <protection locked="0"/>
    </xf>
    <xf numFmtId="178" fontId="16" fillId="0" borderId="28" xfId="51" applyNumberFormat="1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174" fontId="1" fillId="34" borderId="30" xfId="0" applyNumberFormat="1" applyFont="1" applyFill="1" applyBorder="1" applyAlignment="1" applyProtection="1">
      <alignment horizontal="right"/>
      <protection locked="0"/>
    </xf>
    <xf numFmtId="10" fontId="16" fillId="0" borderId="17" xfId="51" applyNumberFormat="1" applyFont="1" applyFill="1" applyBorder="1" applyAlignment="1" applyProtection="1">
      <alignment/>
      <protection locked="0"/>
    </xf>
    <xf numFmtId="178" fontId="16" fillId="0" borderId="30" xfId="51" applyNumberFormat="1" applyFont="1" applyFill="1" applyBorder="1" applyAlignment="1" applyProtection="1">
      <alignment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174" fontId="1" fillId="33" borderId="30" xfId="0" applyNumberFormat="1" applyFont="1" applyFill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178" fontId="16" fillId="0" borderId="0" xfId="51" applyNumberFormat="1" applyFont="1" applyBorder="1" applyAlignment="1" applyProtection="1">
      <alignment horizontal="center"/>
      <protection locked="0"/>
    </xf>
    <xf numFmtId="178" fontId="16" fillId="0" borderId="0" xfId="51" applyNumberFormat="1" applyFont="1" applyBorder="1" applyAlignment="1" applyProtection="1">
      <alignment/>
      <protection locked="0"/>
    </xf>
    <xf numFmtId="178" fontId="16" fillId="0" borderId="13" xfId="51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16" fillId="0" borderId="32" xfId="51" applyNumberFormat="1" applyFont="1" applyBorder="1" applyAlignment="1" applyProtection="1">
      <alignment horizontal="center"/>
      <protection locked="0"/>
    </xf>
    <xf numFmtId="178" fontId="16" fillId="0" borderId="32" xfId="51" applyNumberFormat="1" applyFont="1" applyBorder="1" applyAlignment="1" applyProtection="1">
      <alignment/>
      <protection locked="0"/>
    </xf>
    <xf numFmtId="178" fontId="16" fillId="0" borderId="33" xfId="51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4" fillId="37" borderId="22" xfId="0" applyFont="1" applyFill="1" applyBorder="1" applyAlignment="1" applyProtection="1">
      <alignment horizontal="center" vertical="center" textRotation="90"/>
      <protection locked="0"/>
    </xf>
    <xf numFmtId="10" fontId="16" fillId="0" borderId="34" xfId="51" applyNumberFormat="1" applyFont="1" applyFill="1" applyBorder="1" applyAlignment="1" applyProtection="1">
      <alignment/>
      <protection locked="0"/>
    </xf>
    <xf numFmtId="178" fontId="16" fillId="0" borderId="35" xfId="51" applyNumberFormat="1" applyFont="1" applyFill="1" applyBorder="1" applyAlignment="1" applyProtection="1">
      <alignment/>
      <protection locked="0"/>
    </xf>
    <xf numFmtId="0" fontId="3" fillId="33" borderId="36" xfId="0" applyFont="1" applyFill="1" applyBorder="1" applyAlignment="1" applyProtection="1">
      <alignment horizontal="center"/>
      <protection locked="0"/>
    </xf>
    <xf numFmtId="174" fontId="1" fillId="33" borderId="37" xfId="0" applyNumberFormat="1" applyFont="1" applyFill="1" applyBorder="1" applyAlignment="1" applyProtection="1">
      <alignment horizontal="right"/>
      <protection locked="0"/>
    </xf>
    <xf numFmtId="4" fontId="1" fillId="33" borderId="38" xfId="0" applyNumberFormat="1" applyFont="1" applyFill="1" applyBorder="1" applyAlignment="1" applyProtection="1">
      <alignment horizontal="right"/>
      <protection locked="0"/>
    </xf>
    <xf numFmtId="4" fontId="1" fillId="33" borderId="39" xfId="0" applyNumberFormat="1" applyFont="1" applyFill="1" applyBorder="1" applyAlignment="1" applyProtection="1">
      <alignment horizontal="right"/>
      <protection locked="0"/>
    </xf>
    <xf numFmtId="4" fontId="1" fillId="33" borderId="40" xfId="0" applyNumberFormat="1" applyFont="1" applyFill="1" applyBorder="1" applyAlignment="1" applyProtection="1">
      <alignment horizontal="right"/>
      <protection locked="0"/>
    </xf>
    <xf numFmtId="0" fontId="3" fillId="38" borderId="41" xfId="0" applyFont="1" applyFill="1" applyBorder="1" applyAlignment="1" applyProtection="1">
      <alignment horizontal="center"/>
      <protection locked="0"/>
    </xf>
    <xf numFmtId="174" fontId="1" fillId="38" borderId="42" xfId="0" applyNumberFormat="1" applyFont="1" applyFill="1" applyBorder="1" applyAlignment="1" applyProtection="1">
      <alignment horizontal="right"/>
      <protection locked="0"/>
    </xf>
    <xf numFmtId="4" fontId="1" fillId="38" borderId="43" xfId="0" applyNumberFormat="1" applyFont="1" applyFill="1" applyBorder="1" applyAlignment="1" applyProtection="1">
      <alignment horizontal="right"/>
      <protection locked="0"/>
    </xf>
    <xf numFmtId="4" fontId="1" fillId="38" borderId="44" xfId="0" applyNumberFormat="1" applyFont="1" applyFill="1" applyBorder="1" applyAlignment="1" applyProtection="1">
      <alignment horizontal="right"/>
      <protection locked="0"/>
    </xf>
    <xf numFmtId="0" fontId="3" fillId="33" borderId="41" xfId="0" applyFont="1" applyFill="1" applyBorder="1" applyAlignment="1" applyProtection="1">
      <alignment horizontal="center"/>
      <protection locked="0"/>
    </xf>
    <xf numFmtId="174" fontId="1" fillId="33" borderId="42" xfId="0" applyNumberFormat="1" applyFont="1" applyFill="1" applyBorder="1" applyAlignment="1" applyProtection="1">
      <alignment horizontal="right"/>
      <protection locked="0"/>
    </xf>
    <xf numFmtId="4" fontId="1" fillId="33" borderId="43" xfId="0" applyNumberFormat="1" applyFont="1" applyFill="1" applyBorder="1" applyAlignment="1" applyProtection="1">
      <alignment horizontal="right"/>
      <protection locked="0"/>
    </xf>
    <xf numFmtId="4" fontId="1" fillId="33" borderId="44" xfId="0" applyNumberFormat="1" applyFont="1" applyFill="1" applyBorder="1" applyAlignment="1" applyProtection="1">
      <alignment horizontal="right"/>
      <protection locked="0"/>
    </xf>
    <xf numFmtId="10" fontId="16" fillId="0" borderId="41" xfId="51" applyNumberFormat="1" applyFont="1" applyFill="1" applyBorder="1" applyAlignment="1" applyProtection="1">
      <alignment/>
      <protection locked="0"/>
    </xf>
    <xf numFmtId="178" fontId="16" fillId="0" borderId="45" xfId="51" applyNumberFormat="1" applyFont="1" applyFill="1" applyBorder="1" applyAlignment="1" applyProtection="1">
      <alignment/>
      <protection locked="0"/>
    </xf>
    <xf numFmtId="178" fontId="16" fillId="0" borderId="42" xfId="51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>
      <alignment vertical="center"/>
    </xf>
    <xf numFmtId="174" fontId="1" fillId="0" borderId="16" xfId="0" applyNumberFormat="1" applyFont="1" applyFill="1" applyBorder="1" applyAlignment="1" applyProtection="1">
      <alignment horizontal="right"/>
      <protection locked="0"/>
    </xf>
    <xf numFmtId="174" fontId="1" fillId="0" borderId="18" xfId="0" applyNumberFormat="1" applyFont="1" applyFill="1" applyBorder="1" applyAlignment="1" applyProtection="1">
      <alignment horizontal="right"/>
      <protection locked="0"/>
    </xf>
    <xf numFmtId="174" fontId="1" fillId="0" borderId="40" xfId="0" applyNumberFormat="1" applyFont="1" applyFill="1" applyBorder="1" applyAlignment="1" applyProtection="1">
      <alignment horizontal="right"/>
      <protection locked="0"/>
    </xf>
    <xf numFmtId="174" fontId="1" fillId="0" borderId="4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top"/>
      <protection locked="0"/>
    </xf>
    <xf numFmtId="9" fontId="4" fillId="39" borderId="0" xfId="0" applyNumberFormat="1" applyFont="1" applyFill="1" applyAlignment="1" applyProtection="1">
      <alignment horizontal="center"/>
      <protection locked="0"/>
    </xf>
    <xf numFmtId="0" fontId="5" fillId="39" borderId="0" xfId="0" applyFont="1" applyFill="1" applyAlignment="1">
      <alignment/>
    </xf>
    <xf numFmtId="178" fontId="4" fillId="39" borderId="0" xfId="0" applyNumberFormat="1" applyFont="1" applyFill="1" applyAlignment="1" applyProtection="1">
      <alignment horizontal="center"/>
      <protection locked="0"/>
    </xf>
    <xf numFmtId="174" fontId="1" fillId="0" borderId="0" xfId="0" applyNumberFormat="1" applyFont="1" applyFill="1" applyBorder="1" applyAlignment="1" applyProtection="1">
      <alignment horizontal="right"/>
      <protection locked="0"/>
    </xf>
    <xf numFmtId="0" fontId="2" fillId="35" borderId="24" xfId="0" applyFont="1" applyFill="1" applyBorder="1" applyAlignment="1" applyProtection="1">
      <alignment horizontal="center" vertical="center"/>
      <protection locked="0"/>
    </xf>
    <xf numFmtId="0" fontId="14" fillId="37" borderId="0" xfId="0" applyFont="1" applyFill="1" applyBorder="1" applyAlignment="1" applyProtection="1">
      <alignment horizontal="center" vertical="center" textRotation="90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74" fontId="1" fillId="33" borderId="0" xfId="0" applyNumberFormat="1" applyFont="1" applyFill="1" applyBorder="1" applyAlignment="1" applyProtection="1">
      <alignment horizontal="right"/>
      <protection locked="0"/>
    </xf>
    <xf numFmtId="10" fontId="16" fillId="0" borderId="0" xfId="51" applyNumberFormat="1" applyFont="1" applyFill="1" applyBorder="1" applyAlignment="1" applyProtection="1">
      <alignment horizontal="center"/>
      <protection locked="0"/>
    </xf>
    <xf numFmtId="178" fontId="16" fillId="0" borderId="0" xfId="51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Border="1" applyAlignment="1">
      <alignment/>
    </xf>
    <xf numFmtId="0" fontId="3" fillId="34" borderId="0" xfId="0" applyFont="1" applyFill="1" applyBorder="1" applyAlignment="1" applyProtection="1">
      <alignment horizontal="center"/>
      <protection locked="0"/>
    </xf>
    <xf numFmtId="174" fontId="1" fillId="34" borderId="0" xfId="0" applyNumberFormat="1" applyFont="1" applyFill="1" applyBorder="1" applyAlignment="1" applyProtection="1">
      <alignment horizontal="right"/>
      <protection locked="0"/>
    </xf>
    <xf numFmtId="10" fontId="16" fillId="0" borderId="0" xfId="51" applyNumberFormat="1" applyFont="1" applyFill="1" applyBorder="1" applyAlignment="1" applyProtection="1">
      <alignment/>
      <protection locked="0"/>
    </xf>
    <xf numFmtId="178" fontId="16" fillId="0" borderId="0" xfId="51" applyNumberFormat="1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" fontId="29" fillId="34" borderId="0" xfId="0" applyNumberFormat="1" applyFont="1" applyFill="1" applyBorder="1" applyAlignment="1" applyProtection="1">
      <alignment horizontal="right"/>
      <protection locked="0"/>
    </xf>
    <xf numFmtId="4" fontId="29" fillId="33" borderId="0" xfId="0" applyNumberFormat="1" applyFont="1" applyFill="1" applyBorder="1" applyAlignment="1" applyProtection="1">
      <alignment horizontal="right"/>
      <protection locked="0"/>
    </xf>
    <xf numFmtId="4" fontId="29" fillId="38" borderId="0" xfId="0" applyNumberFormat="1" applyFont="1" applyFill="1" applyBorder="1" applyAlignment="1" applyProtection="1">
      <alignment horizontal="right"/>
      <protection locked="0"/>
    </xf>
    <xf numFmtId="174" fontId="55" fillId="40" borderId="47" xfId="0" applyNumberFormat="1" applyFont="1" applyFill="1" applyBorder="1" applyAlignment="1" applyProtection="1">
      <alignment horizontal="right"/>
      <protection/>
    </xf>
    <xf numFmtId="174" fontId="55" fillId="41" borderId="47" xfId="0" applyNumberFormat="1" applyFont="1" applyFill="1" applyBorder="1" applyAlignment="1" applyProtection="1">
      <alignment horizontal="right"/>
      <protection/>
    </xf>
    <xf numFmtId="174" fontId="55" fillId="40" borderId="48" xfId="0" applyNumberFormat="1" applyFont="1" applyFill="1" applyBorder="1" applyAlignment="1" applyProtection="1">
      <alignment horizontal="right"/>
      <protection/>
    </xf>
    <xf numFmtId="174" fontId="55" fillId="41" borderId="49" xfId="0" applyNumberFormat="1" applyFont="1" applyFill="1" applyBorder="1" applyAlignment="1" applyProtection="1">
      <alignment horizontal="right"/>
      <protection/>
    </xf>
    <xf numFmtId="174" fontId="55" fillId="40" borderId="49" xfId="0" applyNumberFormat="1" applyFont="1" applyFill="1" applyBorder="1" applyAlignment="1" applyProtection="1">
      <alignment horizontal="right"/>
      <protection/>
    </xf>
    <xf numFmtId="0" fontId="11" fillId="42" borderId="50" xfId="0" applyFont="1" applyFill="1" applyBorder="1" applyAlignment="1">
      <alignment horizontal="center" vertical="center" wrapText="1"/>
    </xf>
    <xf numFmtId="0" fontId="11" fillId="42" borderId="51" xfId="0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43" borderId="50" xfId="0" applyFont="1" applyFill="1" applyBorder="1" applyAlignment="1">
      <alignment horizontal="center" vertical="center" wrapText="1"/>
    </xf>
    <xf numFmtId="0" fontId="11" fillId="43" borderId="51" xfId="0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0" fontId="11" fillId="42" borderId="52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center" vertical="center"/>
    </xf>
    <xf numFmtId="0" fontId="11" fillId="42" borderId="14" xfId="0" applyFont="1" applyFill="1" applyBorder="1" applyAlignment="1">
      <alignment horizontal="center" vertical="center"/>
    </xf>
    <xf numFmtId="0" fontId="11" fillId="42" borderId="53" xfId="0" applyFont="1" applyFill="1" applyBorder="1" applyAlignment="1">
      <alignment horizontal="center" vertical="center" wrapText="1"/>
    </xf>
    <xf numFmtId="0" fontId="11" fillId="42" borderId="54" xfId="0" applyFont="1" applyFill="1" applyBorder="1" applyAlignment="1">
      <alignment horizontal="center" vertical="center" wrapText="1"/>
    </xf>
    <xf numFmtId="0" fontId="11" fillId="42" borderId="55" xfId="0" applyFont="1" applyFill="1" applyBorder="1" applyAlignment="1">
      <alignment horizontal="center" vertical="center" wrapText="1"/>
    </xf>
    <xf numFmtId="0" fontId="11" fillId="42" borderId="12" xfId="0" applyFont="1" applyFill="1" applyBorder="1" applyAlignment="1">
      <alignment horizontal="center" vertical="center" wrapText="1"/>
    </xf>
    <xf numFmtId="0" fontId="11" fillId="42" borderId="56" xfId="0" applyFont="1" applyFill="1" applyBorder="1" applyAlignment="1">
      <alignment horizontal="center" vertical="center"/>
    </xf>
    <xf numFmtId="0" fontId="11" fillId="42" borderId="57" xfId="0" applyFont="1" applyFill="1" applyBorder="1" applyAlignment="1">
      <alignment horizontal="center" vertical="center"/>
    </xf>
    <xf numFmtId="0" fontId="11" fillId="42" borderId="58" xfId="0" applyFont="1" applyFill="1" applyBorder="1" applyAlignment="1">
      <alignment horizontal="center" vertical="center" wrapText="1"/>
    </xf>
    <xf numFmtId="0" fontId="11" fillId="42" borderId="59" xfId="0" applyFont="1" applyFill="1" applyBorder="1" applyAlignment="1">
      <alignment horizontal="center" vertical="center"/>
    </xf>
    <xf numFmtId="0" fontId="11" fillId="42" borderId="60" xfId="0" applyFont="1" applyFill="1" applyBorder="1" applyAlignment="1">
      <alignment horizontal="center" vertical="center"/>
    </xf>
    <xf numFmtId="0" fontId="11" fillId="42" borderId="61" xfId="0" applyFont="1" applyFill="1" applyBorder="1" applyAlignment="1">
      <alignment horizontal="center" vertical="center"/>
    </xf>
    <xf numFmtId="0" fontId="11" fillId="43" borderId="52" xfId="0" applyFont="1" applyFill="1" applyBorder="1" applyAlignment="1">
      <alignment horizontal="center" vertical="center" wrapText="1"/>
    </xf>
    <xf numFmtId="0" fontId="11" fillId="43" borderId="24" xfId="0" applyFont="1" applyFill="1" applyBorder="1" applyAlignment="1">
      <alignment horizontal="center" vertical="center"/>
    </xf>
    <xf numFmtId="0" fontId="11" fillId="43" borderId="62" xfId="0" applyFont="1" applyFill="1" applyBorder="1" applyAlignment="1">
      <alignment horizontal="center" vertical="center"/>
    </xf>
    <xf numFmtId="0" fontId="11" fillId="43" borderId="58" xfId="0" applyFont="1" applyFill="1" applyBorder="1" applyAlignment="1">
      <alignment horizontal="center" vertical="center" wrapText="1"/>
    </xf>
    <xf numFmtId="0" fontId="11" fillId="43" borderId="59" xfId="0" applyFont="1" applyFill="1" applyBorder="1" applyAlignment="1">
      <alignment horizontal="center" vertical="center"/>
    </xf>
    <xf numFmtId="0" fontId="11" fillId="43" borderId="60" xfId="0" applyFont="1" applyFill="1" applyBorder="1" applyAlignment="1">
      <alignment horizontal="center" vertical="center"/>
    </xf>
    <xf numFmtId="0" fontId="11" fillId="43" borderId="61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6" borderId="5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39" borderId="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9" fillId="36" borderId="24" xfId="0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horizontal="center" vertical="center"/>
      <protection locked="0"/>
    </xf>
    <xf numFmtId="0" fontId="11" fillId="44" borderId="12" xfId="0" applyFont="1" applyFill="1" applyBorder="1" applyAlignment="1">
      <alignment horizontal="center" vertical="center" wrapText="1"/>
    </xf>
    <xf numFmtId="0" fontId="11" fillId="44" borderId="0" xfId="0" applyFont="1" applyFill="1" applyBorder="1" applyAlignment="1">
      <alignment horizontal="center" vertical="center"/>
    </xf>
    <xf numFmtId="0" fontId="11" fillId="44" borderId="14" xfId="0" applyFont="1" applyFill="1" applyBorder="1" applyAlignment="1">
      <alignment horizontal="center" vertical="center"/>
    </xf>
    <xf numFmtId="0" fontId="14" fillId="37" borderId="0" xfId="0" applyFont="1" applyFill="1" applyBorder="1" applyAlignment="1" applyProtection="1">
      <alignment horizontal="center" vertical="center" textRotation="90"/>
      <protection locked="0"/>
    </xf>
    <xf numFmtId="0" fontId="11" fillId="44" borderId="50" xfId="0" applyFont="1" applyFill="1" applyBorder="1" applyAlignment="1">
      <alignment horizontal="center" vertical="center" wrapText="1"/>
    </xf>
    <xf numFmtId="0" fontId="11" fillId="44" borderId="51" xfId="0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 vertical="center"/>
    </xf>
    <xf numFmtId="0" fontId="11" fillId="44" borderId="11" xfId="0" applyFont="1" applyFill="1" applyBorder="1" applyAlignment="1">
      <alignment horizontal="center" vertical="center"/>
    </xf>
    <xf numFmtId="0" fontId="11" fillId="44" borderId="58" xfId="0" applyFont="1" applyFill="1" applyBorder="1" applyAlignment="1">
      <alignment horizontal="center" vertical="center" wrapText="1"/>
    </xf>
    <xf numFmtId="0" fontId="11" fillId="44" borderId="59" xfId="0" applyFont="1" applyFill="1" applyBorder="1" applyAlignment="1">
      <alignment horizontal="center" vertical="center"/>
    </xf>
    <xf numFmtId="0" fontId="11" fillId="44" borderId="60" xfId="0" applyFont="1" applyFill="1" applyBorder="1" applyAlignment="1">
      <alignment horizontal="center" vertical="center"/>
    </xf>
    <xf numFmtId="0" fontId="11" fillId="44" borderId="6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 locked="0"/>
    </xf>
    <xf numFmtId="0" fontId="13" fillId="35" borderId="63" xfId="0" applyFont="1" applyFill="1" applyBorder="1" applyAlignment="1" applyProtection="1">
      <alignment horizontal="center" vertical="center" wrapText="1"/>
      <protection locked="0"/>
    </xf>
    <xf numFmtId="0" fontId="13" fillId="35" borderId="63" xfId="0" applyFont="1" applyFill="1" applyBorder="1" applyAlignment="1" applyProtection="1">
      <alignment horizontal="center" vertical="center"/>
      <protection locked="0"/>
    </xf>
    <xf numFmtId="0" fontId="13" fillId="35" borderId="64" xfId="0" applyFont="1" applyFill="1" applyBorder="1" applyAlignment="1" applyProtection="1">
      <alignment horizontal="center" vertical="center"/>
      <protection locked="0"/>
    </xf>
    <xf numFmtId="179" fontId="28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44" borderId="52" xfId="0" applyFont="1" applyFill="1" applyBorder="1" applyAlignment="1">
      <alignment horizontal="center" vertical="center" wrapText="1"/>
    </xf>
    <xf numFmtId="0" fontId="11" fillId="44" borderId="24" xfId="0" applyFont="1" applyFill="1" applyBorder="1" applyAlignment="1">
      <alignment horizontal="center" vertical="center"/>
    </xf>
    <xf numFmtId="0" fontId="11" fillId="44" borderId="62" xfId="0" applyFont="1" applyFill="1" applyBorder="1" applyAlignment="1">
      <alignment horizontal="center" vertical="center"/>
    </xf>
    <xf numFmtId="0" fontId="14" fillId="37" borderId="22" xfId="0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37" borderId="22" xfId="0" applyFont="1" applyFill="1" applyBorder="1" applyAlignment="1" applyProtection="1">
      <alignment horizontal="center" vertical="center"/>
      <protection locked="0"/>
    </xf>
    <xf numFmtId="0" fontId="8" fillId="37" borderId="6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76200</xdr:rowOff>
    </xdr:from>
    <xdr:to>
      <xdr:col>3</xdr:col>
      <xdr:colOff>28575</xdr:colOff>
      <xdr:row>20</xdr:row>
      <xdr:rowOff>152400</xdr:rowOff>
    </xdr:to>
    <xdr:sp>
      <xdr:nvSpPr>
        <xdr:cNvPr id="1" name="AutoShape 5380"/>
        <xdr:cNvSpPr>
          <a:spLocks/>
        </xdr:cNvSpPr>
      </xdr:nvSpPr>
      <xdr:spPr>
        <a:xfrm>
          <a:off x="847725" y="4114800"/>
          <a:ext cx="1552575" cy="4191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I</a:t>
          </a:r>
        </a:p>
      </xdr:txBody>
    </xdr:sp>
    <xdr:clientData/>
  </xdr:twoCellAnchor>
  <xdr:twoCellAnchor>
    <xdr:from>
      <xdr:col>2</xdr:col>
      <xdr:colOff>76200</xdr:colOff>
      <xdr:row>22</xdr:row>
      <xdr:rowOff>114300</xdr:rowOff>
    </xdr:from>
    <xdr:to>
      <xdr:col>5</xdr:col>
      <xdr:colOff>38100</xdr:colOff>
      <xdr:row>24</xdr:row>
      <xdr:rowOff>161925</xdr:rowOff>
    </xdr:to>
    <xdr:sp>
      <xdr:nvSpPr>
        <xdr:cNvPr id="2" name="AutoShape 5381"/>
        <xdr:cNvSpPr>
          <a:spLocks/>
        </xdr:cNvSpPr>
      </xdr:nvSpPr>
      <xdr:spPr>
        <a:xfrm>
          <a:off x="1657350" y="4838700"/>
          <a:ext cx="2333625" cy="3905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H</a:t>
          </a:r>
        </a:p>
      </xdr:txBody>
    </xdr:sp>
    <xdr:clientData/>
  </xdr:twoCellAnchor>
  <xdr:twoCellAnchor>
    <xdr:from>
      <xdr:col>5</xdr:col>
      <xdr:colOff>66675</xdr:colOff>
      <xdr:row>29</xdr:row>
      <xdr:rowOff>66675</xdr:rowOff>
    </xdr:from>
    <xdr:to>
      <xdr:col>8</xdr:col>
      <xdr:colOff>28575</xdr:colOff>
      <xdr:row>31</xdr:row>
      <xdr:rowOff>142875</xdr:rowOff>
    </xdr:to>
    <xdr:sp>
      <xdr:nvSpPr>
        <xdr:cNvPr id="3" name="AutoShape 5382"/>
        <xdr:cNvSpPr>
          <a:spLocks/>
        </xdr:cNvSpPr>
      </xdr:nvSpPr>
      <xdr:spPr>
        <a:xfrm>
          <a:off x="4019550" y="5991225"/>
          <a:ext cx="2333625" cy="4191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G</a:t>
          </a:r>
        </a:p>
      </xdr:txBody>
    </xdr:sp>
    <xdr:clientData/>
  </xdr:twoCellAnchor>
  <xdr:twoCellAnchor>
    <xdr:from>
      <xdr:col>7</xdr:col>
      <xdr:colOff>28575</xdr:colOff>
      <xdr:row>33</xdr:row>
      <xdr:rowOff>57150</xdr:rowOff>
    </xdr:from>
    <xdr:to>
      <xdr:col>9</xdr:col>
      <xdr:colOff>781050</xdr:colOff>
      <xdr:row>35</xdr:row>
      <xdr:rowOff>104775</xdr:rowOff>
    </xdr:to>
    <xdr:sp>
      <xdr:nvSpPr>
        <xdr:cNvPr id="4" name="AutoShape 5383"/>
        <xdr:cNvSpPr>
          <a:spLocks/>
        </xdr:cNvSpPr>
      </xdr:nvSpPr>
      <xdr:spPr>
        <a:xfrm>
          <a:off x="5562600" y="6667500"/>
          <a:ext cx="2333625" cy="3905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F</a:t>
          </a:r>
        </a:p>
      </xdr:txBody>
    </xdr:sp>
    <xdr:clientData/>
  </xdr:twoCellAnchor>
  <xdr:twoCellAnchor>
    <xdr:from>
      <xdr:col>8</xdr:col>
      <xdr:colOff>219075</xdr:colOff>
      <xdr:row>38</xdr:row>
      <xdr:rowOff>19050</xdr:rowOff>
    </xdr:from>
    <xdr:to>
      <xdr:col>10</xdr:col>
      <xdr:colOff>590550</xdr:colOff>
      <xdr:row>40</xdr:row>
      <xdr:rowOff>66675</xdr:rowOff>
    </xdr:to>
    <xdr:sp>
      <xdr:nvSpPr>
        <xdr:cNvPr id="5" name="AutoShape 5384"/>
        <xdr:cNvSpPr>
          <a:spLocks/>
        </xdr:cNvSpPr>
      </xdr:nvSpPr>
      <xdr:spPr>
        <a:xfrm>
          <a:off x="6543675" y="7486650"/>
          <a:ext cx="1952625" cy="3905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E</a:t>
          </a:r>
        </a:p>
      </xdr:txBody>
    </xdr:sp>
    <xdr:clientData/>
  </xdr:twoCellAnchor>
  <xdr:twoCellAnchor>
    <xdr:from>
      <xdr:col>8</xdr:col>
      <xdr:colOff>781050</xdr:colOff>
      <xdr:row>47</xdr:row>
      <xdr:rowOff>47625</xdr:rowOff>
    </xdr:from>
    <xdr:to>
      <xdr:col>11</xdr:col>
      <xdr:colOff>771525</xdr:colOff>
      <xdr:row>49</xdr:row>
      <xdr:rowOff>95250</xdr:rowOff>
    </xdr:to>
    <xdr:sp>
      <xdr:nvSpPr>
        <xdr:cNvPr id="6" name="AutoShape 5385"/>
        <xdr:cNvSpPr>
          <a:spLocks/>
        </xdr:cNvSpPr>
      </xdr:nvSpPr>
      <xdr:spPr>
        <a:xfrm>
          <a:off x="7105650" y="9058275"/>
          <a:ext cx="2362200" cy="3905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D</a:t>
          </a:r>
        </a:p>
      </xdr:txBody>
    </xdr:sp>
    <xdr:clientData/>
  </xdr:twoCellAnchor>
  <xdr:twoCellAnchor>
    <xdr:from>
      <xdr:col>10</xdr:col>
      <xdr:colOff>762000</xdr:colOff>
      <xdr:row>55</xdr:row>
      <xdr:rowOff>104775</xdr:rowOff>
    </xdr:from>
    <xdr:to>
      <xdr:col>13</xdr:col>
      <xdr:colOff>733425</xdr:colOff>
      <xdr:row>57</xdr:row>
      <xdr:rowOff>152400</xdr:rowOff>
    </xdr:to>
    <xdr:sp>
      <xdr:nvSpPr>
        <xdr:cNvPr id="7" name="AutoShape 5386"/>
        <xdr:cNvSpPr>
          <a:spLocks/>
        </xdr:cNvSpPr>
      </xdr:nvSpPr>
      <xdr:spPr>
        <a:xfrm>
          <a:off x="8667750" y="10487025"/>
          <a:ext cx="2343150" cy="3905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C</a:t>
          </a:r>
        </a:p>
      </xdr:txBody>
    </xdr:sp>
    <xdr:clientData/>
  </xdr:twoCellAnchor>
  <xdr:twoCellAnchor>
    <xdr:from>
      <xdr:col>13</xdr:col>
      <xdr:colOff>0</xdr:colOff>
      <xdr:row>59</xdr:row>
      <xdr:rowOff>123825</xdr:rowOff>
    </xdr:from>
    <xdr:to>
      <xdr:col>15</xdr:col>
      <xdr:colOff>752475</xdr:colOff>
      <xdr:row>61</xdr:row>
      <xdr:rowOff>161925</xdr:rowOff>
    </xdr:to>
    <xdr:sp>
      <xdr:nvSpPr>
        <xdr:cNvPr id="8" name="AutoShape 5387"/>
        <xdr:cNvSpPr>
          <a:spLocks/>
        </xdr:cNvSpPr>
      </xdr:nvSpPr>
      <xdr:spPr>
        <a:xfrm>
          <a:off x="10277475" y="11191875"/>
          <a:ext cx="2333625" cy="3810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B</a:t>
          </a:r>
        </a:p>
      </xdr:txBody>
    </xdr:sp>
    <xdr:clientData/>
  </xdr:twoCellAnchor>
  <xdr:twoCellAnchor>
    <xdr:from>
      <xdr:col>15</xdr:col>
      <xdr:colOff>76200</xdr:colOff>
      <xdr:row>64</xdr:row>
      <xdr:rowOff>9525</xdr:rowOff>
    </xdr:from>
    <xdr:to>
      <xdr:col>18</xdr:col>
      <xdr:colOff>47625</xdr:colOff>
      <xdr:row>66</xdr:row>
      <xdr:rowOff>38100</xdr:rowOff>
    </xdr:to>
    <xdr:sp>
      <xdr:nvSpPr>
        <xdr:cNvPr id="9" name="AutoShape 5388"/>
        <xdr:cNvSpPr>
          <a:spLocks/>
        </xdr:cNvSpPr>
      </xdr:nvSpPr>
      <xdr:spPr>
        <a:xfrm>
          <a:off x="11934825" y="11934825"/>
          <a:ext cx="3171825" cy="37147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A</a:t>
          </a:r>
        </a:p>
      </xdr:txBody>
    </xdr:sp>
    <xdr:clientData/>
  </xdr:twoCellAnchor>
  <xdr:twoCellAnchor>
    <xdr:from>
      <xdr:col>1</xdr:col>
      <xdr:colOff>409575</xdr:colOff>
      <xdr:row>34</xdr:row>
      <xdr:rowOff>152400</xdr:rowOff>
    </xdr:from>
    <xdr:to>
      <xdr:col>4</xdr:col>
      <xdr:colOff>447675</xdr:colOff>
      <xdr:row>37</xdr:row>
      <xdr:rowOff>133350</xdr:rowOff>
    </xdr:to>
    <xdr:sp>
      <xdr:nvSpPr>
        <xdr:cNvPr id="10" name="AutoShape 5389"/>
        <xdr:cNvSpPr>
          <a:spLocks/>
        </xdr:cNvSpPr>
      </xdr:nvSpPr>
      <xdr:spPr>
        <a:xfrm>
          <a:off x="1200150" y="6934200"/>
          <a:ext cx="2409825" cy="4953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EXECUTION</a:t>
          </a:r>
        </a:p>
      </xdr:txBody>
    </xdr:sp>
    <xdr:clientData/>
  </xdr:twoCellAnchor>
  <xdr:twoCellAnchor>
    <xdr:from>
      <xdr:col>5</xdr:col>
      <xdr:colOff>742950</xdr:colOff>
      <xdr:row>50</xdr:row>
      <xdr:rowOff>123825</xdr:rowOff>
    </xdr:from>
    <xdr:to>
      <xdr:col>8</xdr:col>
      <xdr:colOff>742950</xdr:colOff>
      <xdr:row>53</xdr:row>
      <xdr:rowOff>123825</xdr:rowOff>
    </xdr:to>
    <xdr:sp>
      <xdr:nvSpPr>
        <xdr:cNvPr id="11" name="AutoShape 5390"/>
        <xdr:cNvSpPr>
          <a:spLocks/>
        </xdr:cNvSpPr>
      </xdr:nvSpPr>
      <xdr:spPr>
        <a:xfrm>
          <a:off x="4695825" y="9648825"/>
          <a:ext cx="2371725" cy="51435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MAITRISE</a:t>
          </a:r>
        </a:p>
      </xdr:txBody>
    </xdr:sp>
    <xdr:clientData/>
  </xdr:twoCellAnchor>
  <xdr:twoCellAnchor>
    <xdr:from>
      <xdr:col>12</xdr:col>
      <xdr:colOff>466725</xdr:colOff>
      <xdr:row>75</xdr:row>
      <xdr:rowOff>28575</xdr:rowOff>
    </xdr:from>
    <xdr:to>
      <xdr:col>14</xdr:col>
      <xdr:colOff>733425</xdr:colOff>
      <xdr:row>78</xdr:row>
      <xdr:rowOff>9525</xdr:rowOff>
    </xdr:to>
    <xdr:sp>
      <xdr:nvSpPr>
        <xdr:cNvPr id="12" name="AutoShape 5391"/>
        <xdr:cNvSpPr>
          <a:spLocks/>
        </xdr:cNvSpPr>
      </xdr:nvSpPr>
      <xdr:spPr>
        <a:xfrm>
          <a:off x="9953625" y="13839825"/>
          <a:ext cx="1847850" cy="4953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CADRE</a:t>
          </a:r>
        </a:p>
      </xdr:txBody>
    </xdr:sp>
    <xdr:clientData/>
  </xdr:twoCellAnchor>
  <xdr:twoCellAnchor>
    <xdr:from>
      <xdr:col>29</xdr:col>
      <xdr:colOff>695325</xdr:colOff>
      <xdr:row>7</xdr:row>
      <xdr:rowOff>590550</xdr:rowOff>
    </xdr:from>
    <xdr:to>
      <xdr:col>31</xdr:col>
      <xdr:colOff>0</xdr:colOff>
      <xdr:row>12</xdr:row>
      <xdr:rowOff>133350</xdr:rowOff>
    </xdr:to>
    <xdr:sp>
      <xdr:nvSpPr>
        <xdr:cNvPr id="13" name="Control 5392"/>
        <xdr:cNvSpPr>
          <a:spLocks/>
        </xdr:cNvSpPr>
      </xdr:nvSpPr>
      <xdr:spPr>
        <a:xfrm>
          <a:off x="24450675" y="2247900"/>
          <a:ext cx="8858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29</xdr:col>
      <xdr:colOff>762000</xdr:colOff>
      <xdr:row>8</xdr:row>
      <xdr:rowOff>76200</xdr:rowOff>
    </xdr:from>
    <xdr:to>
      <xdr:col>30</xdr:col>
      <xdr:colOff>590550</xdr:colOff>
      <xdr:row>9</xdr:row>
      <xdr:rowOff>95250</xdr:rowOff>
    </xdr:to>
    <xdr:sp>
      <xdr:nvSpPr>
        <xdr:cNvPr id="14" name="Control 5393"/>
        <xdr:cNvSpPr>
          <a:spLocks/>
        </xdr:cNvSpPr>
      </xdr:nvSpPr>
      <xdr:spPr>
        <a:xfrm>
          <a:off x="24517350" y="245745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542925</xdr:colOff>
      <xdr:row>8</xdr:row>
      <xdr:rowOff>104775</xdr:rowOff>
    </xdr:from>
    <xdr:to>
      <xdr:col>29</xdr:col>
      <xdr:colOff>609600</xdr:colOff>
      <xdr:row>11</xdr:row>
      <xdr:rowOff>57150</xdr:rowOff>
    </xdr:to>
    <xdr:sp>
      <xdr:nvSpPr>
        <xdr:cNvPr id="15" name="Control 5394"/>
        <xdr:cNvSpPr>
          <a:spLocks/>
        </xdr:cNvSpPr>
      </xdr:nvSpPr>
      <xdr:spPr>
        <a:xfrm flipH="1">
          <a:off x="18764250" y="2486025"/>
          <a:ext cx="5600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781050</xdr:colOff>
      <xdr:row>11</xdr:row>
      <xdr:rowOff>38100</xdr:rowOff>
    </xdr:from>
    <xdr:to>
      <xdr:col>30</xdr:col>
      <xdr:colOff>647700</xdr:colOff>
      <xdr:row>12</xdr:row>
      <xdr:rowOff>133350</xdr:rowOff>
    </xdr:to>
    <xdr:sp>
      <xdr:nvSpPr>
        <xdr:cNvPr id="16" name="Control 5395"/>
        <xdr:cNvSpPr>
          <a:spLocks/>
        </xdr:cNvSpPr>
      </xdr:nvSpPr>
      <xdr:spPr>
        <a:xfrm>
          <a:off x="24536400" y="2867025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790575</xdr:colOff>
      <xdr:row>9</xdr:row>
      <xdr:rowOff>9525</xdr:rowOff>
    </xdr:from>
    <xdr:to>
      <xdr:col>29</xdr:col>
      <xdr:colOff>95250</xdr:colOff>
      <xdr:row>10</xdr:row>
      <xdr:rowOff>47625</xdr:rowOff>
    </xdr:to>
    <xdr:sp>
      <xdr:nvSpPr>
        <xdr:cNvPr id="17" name="Control 5396"/>
        <xdr:cNvSpPr>
          <a:spLocks/>
        </xdr:cNvSpPr>
      </xdr:nvSpPr>
      <xdr:spPr>
        <a:xfrm>
          <a:off x="22174200" y="2581275"/>
          <a:ext cx="1676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57150</xdr:rowOff>
    </xdr:from>
    <xdr:to>
      <xdr:col>29</xdr:col>
      <xdr:colOff>95250</xdr:colOff>
      <xdr:row>11</xdr:row>
      <xdr:rowOff>133350</xdr:rowOff>
    </xdr:to>
    <xdr:sp>
      <xdr:nvSpPr>
        <xdr:cNvPr id="18" name="Control 5397"/>
        <xdr:cNvSpPr>
          <a:spLocks/>
        </xdr:cNvSpPr>
      </xdr:nvSpPr>
      <xdr:spPr>
        <a:xfrm>
          <a:off x="22174200" y="2752725"/>
          <a:ext cx="1676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0</xdr:row>
      <xdr:rowOff>19050</xdr:rowOff>
    </xdr:from>
    <xdr:to>
      <xdr:col>20</xdr:col>
      <xdr:colOff>504825</xdr:colOff>
      <xdr:row>5</xdr:row>
      <xdr:rowOff>209550</xdr:rowOff>
    </xdr:to>
    <xdr:pic>
      <xdr:nvPicPr>
        <xdr:cNvPr id="19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68650" y="19050"/>
          <a:ext cx="1276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85725</xdr:rowOff>
    </xdr:from>
    <xdr:to>
      <xdr:col>3</xdr:col>
      <xdr:colOff>28575</xdr:colOff>
      <xdr:row>20</xdr:row>
      <xdr:rowOff>238125</xdr:rowOff>
    </xdr:to>
    <xdr:sp>
      <xdr:nvSpPr>
        <xdr:cNvPr id="1" name="AutoShape 279"/>
        <xdr:cNvSpPr>
          <a:spLocks/>
        </xdr:cNvSpPr>
      </xdr:nvSpPr>
      <xdr:spPr>
        <a:xfrm>
          <a:off x="819150" y="3581400"/>
          <a:ext cx="1495425" cy="5334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I</a:t>
          </a:r>
        </a:p>
      </xdr:txBody>
    </xdr:sp>
    <xdr:clientData/>
  </xdr:twoCellAnchor>
  <xdr:twoCellAnchor>
    <xdr:from>
      <xdr:col>2</xdr:col>
      <xdr:colOff>66675</xdr:colOff>
      <xdr:row>22</xdr:row>
      <xdr:rowOff>133350</xdr:rowOff>
    </xdr:from>
    <xdr:to>
      <xdr:col>5</xdr:col>
      <xdr:colOff>38100</xdr:colOff>
      <xdr:row>24</xdr:row>
      <xdr:rowOff>180975</xdr:rowOff>
    </xdr:to>
    <xdr:sp>
      <xdr:nvSpPr>
        <xdr:cNvPr id="2" name="AutoShape 280"/>
        <xdr:cNvSpPr>
          <a:spLocks/>
        </xdr:cNvSpPr>
      </xdr:nvSpPr>
      <xdr:spPr>
        <a:xfrm>
          <a:off x="1590675" y="4467225"/>
          <a:ext cx="2257425" cy="4286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H</a:t>
          </a:r>
        </a:p>
      </xdr:txBody>
    </xdr:sp>
    <xdr:clientData/>
  </xdr:twoCellAnchor>
  <xdr:twoCellAnchor>
    <xdr:from>
      <xdr:col>5</xdr:col>
      <xdr:colOff>66675</xdr:colOff>
      <xdr:row>29</xdr:row>
      <xdr:rowOff>76200</xdr:rowOff>
    </xdr:from>
    <xdr:to>
      <xdr:col>8</xdr:col>
      <xdr:colOff>28575</xdr:colOff>
      <xdr:row>31</xdr:row>
      <xdr:rowOff>152400</xdr:rowOff>
    </xdr:to>
    <xdr:sp>
      <xdr:nvSpPr>
        <xdr:cNvPr id="3" name="AutoShape 281"/>
        <xdr:cNvSpPr>
          <a:spLocks/>
        </xdr:cNvSpPr>
      </xdr:nvSpPr>
      <xdr:spPr>
        <a:xfrm>
          <a:off x="3876675" y="5743575"/>
          <a:ext cx="2247900" cy="4572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G</a:t>
          </a:r>
        </a:p>
      </xdr:txBody>
    </xdr:sp>
    <xdr:clientData/>
  </xdr:twoCellAnchor>
  <xdr:twoCellAnchor>
    <xdr:from>
      <xdr:col>7</xdr:col>
      <xdr:colOff>28575</xdr:colOff>
      <xdr:row>33</xdr:row>
      <xdr:rowOff>66675</xdr:rowOff>
    </xdr:from>
    <xdr:to>
      <xdr:col>9</xdr:col>
      <xdr:colOff>752475</xdr:colOff>
      <xdr:row>35</xdr:row>
      <xdr:rowOff>123825</xdr:rowOff>
    </xdr:to>
    <xdr:sp>
      <xdr:nvSpPr>
        <xdr:cNvPr id="4" name="AutoShape 282"/>
        <xdr:cNvSpPr>
          <a:spLocks/>
        </xdr:cNvSpPr>
      </xdr:nvSpPr>
      <xdr:spPr>
        <a:xfrm>
          <a:off x="5362575" y="6496050"/>
          <a:ext cx="2247900" cy="43815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F</a:t>
          </a:r>
        </a:p>
      </xdr:txBody>
    </xdr:sp>
    <xdr:clientData/>
  </xdr:twoCellAnchor>
  <xdr:twoCellAnchor>
    <xdr:from>
      <xdr:col>8</xdr:col>
      <xdr:colOff>209550</xdr:colOff>
      <xdr:row>38</xdr:row>
      <xdr:rowOff>19050</xdr:rowOff>
    </xdr:from>
    <xdr:to>
      <xdr:col>10</xdr:col>
      <xdr:colOff>571500</xdr:colOff>
      <xdr:row>40</xdr:row>
      <xdr:rowOff>76200</xdr:rowOff>
    </xdr:to>
    <xdr:sp>
      <xdr:nvSpPr>
        <xdr:cNvPr id="5" name="AutoShape 283"/>
        <xdr:cNvSpPr>
          <a:spLocks/>
        </xdr:cNvSpPr>
      </xdr:nvSpPr>
      <xdr:spPr>
        <a:xfrm>
          <a:off x="6305550" y="7400925"/>
          <a:ext cx="1885950" cy="43815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E</a:t>
          </a:r>
        </a:p>
      </xdr:txBody>
    </xdr:sp>
    <xdr:clientData/>
  </xdr:twoCellAnchor>
  <xdr:twoCellAnchor>
    <xdr:from>
      <xdr:col>8</xdr:col>
      <xdr:colOff>752475</xdr:colOff>
      <xdr:row>47</xdr:row>
      <xdr:rowOff>57150</xdr:rowOff>
    </xdr:from>
    <xdr:to>
      <xdr:col>11</xdr:col>
      <xdr:colOff>742950</xdr:colOff>
      <xdr:row>49</xdr:row>
      <xdr:rowOff>114300</xdr:rowOff>
    </xdr:to>
    <xdr:sp>
      <xdr:nvSpPr>
        <xdr:cNvPr id="6" name="AutoShape 284"/>
        <xdr:cNvSpPr>
          <a:spLocks/>
        </xdr:cNvSpPr>
      </xdr:nvSpPr>
      <xdr:spPr>
        <a:xfrm>
          <a:off x="6848475" y="9153525"/>
          <a:ext cx="2276475" cy="43815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D</a:t>
          </a:r>
        </a:p>
      </xdr:txBody>
    </xdr:sp>
    <xdr:clientData/>
  </xdr:twoCellAnchor>
  <xdr:twoCellAnchor>
    <xdr:from>
      <xdr:col>10</xdr:col>
      <xdr:colOff>733425</xdr:colOff>
      <xdr:row>55</xdr:row>
      <xdr:rowOff>123825</xdr:rowOff>
    </xdr:from>
    <xdr:to>
      <xdr:col>13</xdr:col>
      <xdr:colOff>714375</xdr:colOff>
      <xdr:row>57</xdr:row>
      <xdr:rowOff>171450</xdr:rowOff>
    </xdr:to>
    <xdr:sp>
      <xdr:nvSpPr>
        <xdr:cNvPr id="7" name="AutoShape 285"/>
        <xdr:cNvSpPr>
          <a:spLocks/>
        </xdr:cNvSpPr>
      </xdr:nvSpPr>
      <xdr:spPr>
        <a:xfrm>
          <a:off x="8353425" y="10744200"/>
          <a:ext cx="2266950" cy="4286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C</a:t>
          </a:r>
        </a:p>
      </xdr:txBody>
    </xdr:sp>
    <xdr:clientData/>
  </xdr:twoCellAnchor>
  <xdr:twoCellAnchor>
    <xdr:from>
      <xdr:col>13</xdr:col>
      <xdr:colOff>0</xdr:colOff>
      <xdr:row>59</xdr:row>
      <xdr:rowOff>142875</xdr:rowOff>
    </xdr:from>
    <xdr:to>
      <xdr:col>15</xdr:col>
      <xdr:colOff>723900</xdr:colOff>
      <xdr:row>61</xdr:row>
      <xdr:rowOff>171450</xdr:rowOff>
    </xdr:to>
    <xdr:sp>
      <xdr:nvSpPr>
        <xdr:cNvPr id="8" name="AutoShape 286"/>
        <xdr:cNvSpPr>
          <a:spLocks/>
        </xdr:cNvSpPr>
      </xdr:nvSpPr>
      <xdr:spPr>
        <a:xfrm>
          <a:off x="9906000" y="11525250"/>
          <a:ext cx="2247900" cy="40957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B</a:t>
          </a:r>
        </a:p>
      </xdr:txBody>
    </xdr:sp>
    <xdr:clientData/>
  </xdr:twoCellAnchor>
  <xdr:twoCellAnchor>
    <xdr:from>
      <xdr:col>15</xdr:col>
      <xdr:colOff>66675</xdr:colOff>
      <xdr:row>64</xdr:row>
      <xdr:rowOff>9525</xdr:rowOff>
    </xdr:from>
    <xdr:to>
      <xdr:col>18</xdr:col>
      <xdr:colOff>47625</xdr:colOff>
      <xdr:row>66</xdr:row>
      <xdr:rowOff>47625</xdr:rowOff>
    </xdr:to>
    <xdr:sp>
      <xdr:nvSpPr>
        <xdr:cNvPr id="9" name="AutoShape 287"/>
        <xdr:cNvSpPr>
          <a:spLocks/>
        </xdr:cNvSpPr>
      </xdr:nvSpPr>
      <xdr:spPr>
        <a:xfrm>
          <a:off x="11496675" y="12344400"/>
          <a:ext cx="2266950" cy="4191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A</a:t>
          </a:r>
        </a:p>
      </xdr:txBody>
    </xdr:sp>
    <xdr:clientData/>
  </xdr:twoCellAnchor>
  <xdr:twoCellAnchor>
    <xdr:from>
      <xdr:col>1</xdr:col>
      <xdr:colOff>400050</xdr:colOff>
      <xdr:row>34</xdr:row>
      <xdr:rowOff>171450</xdr:rowOff>
    </xdr:from>
    <xdr:to>
      <xdr:col>4</xdr:col>
      <xdr:colOff>428625</xdr:colOff>
      <xdr:row>37</xdr:row>
      <xdr:rowOff>142875</xdr:rowOff>
    </xdr:to>
    <xdr:sp>
      <xdr:nvSpPr>
        <xdr:cNvPr id="10" name="AutoShape 288"/>
        <xdr:cNvSpPr>
          <a:spLocks/>
        </xdr:cNvSpPr>
      </xdr:nvSpPr>
      <xdr:spPr>
        <a:xfrm>
          <a:off x="1162050" y="6791325"/>
          <a:ext cx="2314575" cy="5429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EXECUTION</a:t>
          </a:r>
        </a:p>
      </xdr:txBody>
    </xdr:sp>
    <xdr:clientData/>
  </xdr:twoCellAnchor>
  <xdr:twoCellAnchor>
    <xdr:from>
      <xdr:col>5</xdr:col>
      <xdr:colOff>714375</xdr:colOff>
      <xdr:row>50</xdr:row>
      <xdr:rowOff>142875</xdr:rowOff>
    </xdr:from>
    <xdr:to>
      <xdr:col>8</xdr:col>
      <xdr:colOff>714375</xdr:colOff>
      <xdr:row>53</xdr:row>
      <xdr:rowOff>142875</xdr:rowOff>
    </xdr:to>
    <xdr:sp>
      <xdr:nvSpPr>
        <xdr:cNvPr id="11" name="AutoShape 289"/>
        <xdr:cNvSpPr>
          <a:spLocks/>
        </xdr:cNvSpPr>
      </xdr:nvSpPr>
      <xdr:spPr>
        <a:xfrm>
          <a:off x="4524375" y="9810750"/>
          <a:ext cx="2286000" cy="5715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MAITRISE</a:t>
          </a:r>
        </a:p>
      </xdr:txBody>
    </xdr:sp>
    <xdr:clientData/>
  </xdr:twoCellAnchor>
  <xdr:twoCellAnchor>
    <xdr:from>
      <xdr:col>12</xdr:col>
      <xdr:colOff>447675</xdr:colOff>
      <xdr:row>75</xdr:row>
      <xdr:rowOff>28575</xdr:rowOff>
    </xdr:from>
    <xdr:to>
      <xdr:col>14</xdr:col>
      <xdr:colOff>714375</xdr:colOff>
      <xdr:row>78</xdr:row>
      <xdr:rowOff>9525</xdr:rowOff>
    </xdr:to>
    <xdr:sp>
      <xdr:nvSpPr>
        <xdr:cNvPr id="12" name="AutoShape 290"/>
        <xdr:cNvSpPr>
          <a:spLocks/>
        </xdr:cNvSpPr>
      </xdr:nvSpPr>
      <xdr:spPr>
        <a:xfrm>
          <a:off x="9591675" y="14458950"/>
          <a:ext cx="1790700" cy="55245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CADRE</a:t>
          </a:r>
        </a:p>
      </xdr:txBody>
    </xdr:sp>
    <xdr:clientData/>
  </xdr:twoCellAnchor>
  <xdr:twoCellAnchor>
    <xdr:from>
      <xdr:col>29</xdr:col>
      <xdr:colOff>666750</xdr:colOff>
      <xdr:row>7</xdr:row>
      <xdr:rowOff>219075</xdr:rowOff>
    </xdr:from>
    <xdr:to>
      <xdr:col>31</xdr:col>
      <xdr:colOff>0</xdr:colOff>
      <xdr:row>12</xdr:row>
      <xdr:rowOff>133350</xdr:rowOff>
    </xdr:to>
    <xdr:sp>
      <xdr:nvSpPr>
        <xdr:cNvPr id="13" name="Control 291"/>
        <xdr:cNvSpPr>
          <a:spLocks/>
        </xdr:cNvSpPr>
      </xdr:nvSpPr>
      <xdr:spPr>
        <a:xfrm>
          <a:off x="22764750" y="1771650"/>
          <a:ext cx="8572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M.R.</a:t>
          </a:r>
        </a:p>
      </xdr:txBody>
    </xdr:sp>
    <xdr:clientData/>
  </xdr:twoCellAnchor>
  <xdr:twoCellAnchor>
    <xdr:from>
      <xdr:col>29</xdr:col>
      <xdr:colOff>733425</xdr:colOff>
      <xdr:row>8</xdr:row>
      <xdr:rowOff>66675</xdr:rowOff>
    </xdr:from>
    <xdr:to>
      <xdr:col>30</xdr:col>
      <xdr:colOff>571500</xdr:colOff>
      <xdr:row>9</xdr:row>
      <xdr:rowOff>133350</xdr:rowOff>
    </xdr:to>
    <xdr:sp>
      <xdr:nvSpPr>
        <xdr:cNvPr id="14" name="Control 292"/>
        <xdr:cNvSpPr>
          <a:spLocks/>
        </xdr:cNvSpPr>
      </xdr:nvSpPr>
      <xdr:spPr>
        <a:xfrm>
          <a:off x="22831425" y="18859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24,0 %</a:t>
          </a:r>
        </a:p>
      </xdr:txBody>
    </xdr:sp>
    <xdr:clientData/>
  </xdr:twoCellAnchor>
  <xdr:twoCellAnchor>
    <xdr:from>
      <xdr:col>22</xdr:col>
      <xdr:colOff>523875</xdr:colOff>
      <xdr:row>8</xdr:row>
      <xdr:rowOff>85725</xdr:rowOff>
    </xdr:from>
    <xdr:to>
      <xdr:col>29</xdr:col>
      <xdr:colOff>590550</xdr:colOff>
      <xdr:row>11</xdr:row>
      <xdr:rowOff>47625</xdr:rowOff>
    </xdr:to>
    <xdr:sp>
      <xdr:nvSpPr>
        <xdr:cNvPr id="15" name="Control 293"/>
        <xdr:cNvSpPr>
          <a:spLocks/>
        </xdr:cNvSpPr>
      </xdr:nvSpPr>
      <xdr:spPr>
        <a:xfrm flipH="1">
          <a:off x="17287875" y="1905000"/>
          <a:ext cx="5400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24,5 %</a:t>
          </a:r>
        </a:p>
      </xdr:txBody>
    </xdr:sp>
    <xdr:clientData/>
  </xdr:twoCellAnchor>
  <xdr:twoCellAnchor>
    <xdr:from>
      <xdr:col>29</xdr:col>
      <xdr:colOff>752475</xdr:colOff>
      <xdr:row>11</xdr:row>
      <xdr:rowOff>38100</xdr:rowOff>
    </xdr:from>
    <xdr:to>
      <xdr:col>30</xdr:col>
      <xdr:colOff>628650</xdr:colOff>
      <xdr:row>12</xdr:row>
      <xdr:rowOff>133350</xdr:rowOff>
    </xdr:to>
    <xdr:sp>
      <xdr:nvSpPr>
        <xdr:cNvPr id="16" name="Control 294"/>
        <xdr:cNvSpPr>
          <a:spLocks/>
        </xdr:cNvSpPr>
      </xdr:nvSpPr>
      <xdr:spPr>
        <a:xfrm>
          <a:off x="22850475" y="2343150"/>
          <a:ext cx="638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25,0 %</a:t>
          </a:r>
        </a:p>
      </xdr:txBody>
    </xdr:sp>
    <xdr:clientData/>
  </xdr:twoCellAnchor>
  <xdr:twoCellAnchor>
    <xdr:from>
      <xdr:col>26</xdr:col>
      <xdr:colOff>762000</xdr:colOff>
      <xdr:row>9</xdr:row>
      <xdr:rowOff>9525</xdr:rowOff>
    </xdr:from>
    <xdr:to>
      <xdr:col>29</xdr:col>
      <xdr:colOff>95250</xdr:colOff>
      <xdr:row>10</xdr:row>
      <xdr:rowOff>57150</xdr:rowOff>
    </xdr:to>
    <xdr:sp>
      <xdr:nvSpPr>
        <xdr:cNvPr id="17" name="Control 295"/>
        <xdr:cNvSpPr>
          <a:spLocks/>
        </xdr:cNvSpPr>
      </xdr:nvSpPr>
      <xdr:spPr>
        <a:xfrm>
          <a:off x="20574000" y="1990725"/>
          <a:ext cx="1619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32 h collectifs payées 34</a:t>
          </a:r>
        </a:p>
      </xdr:txBody>
    </xdr:sp>
    <xdr:clientData/>
  </xdr:twoCellAnchor>
  <xdr:twoCellAnchor>
    <xdr:from>
      <xdr:col>27</xdr:col>
      <xdr:colOff>0</xdr:colOff>
      <xdr:row>10</xdr:row>
      <xdr:rowOff>66675</xdr:rowOff>
    </xdr:from>
    <xdr:to>
      <xdr:col>29</xdr:col>
      <xdr:colOff>85725</xdr:colOff>
      <xdr:row>11</xdr:row>
      <xdr:rowOff>114300</xdr:rowOff>
    </xdr:to>
    <xdr:sp>
      <xdr:nvSpPr>
        <xdr:cNvPr id="18" name="Control 296"/>
        <xdr:cNvSpPr>
          <a:spLocks/>
        </xdr:cNvSpPr>
      </xdr:nvSpPr>
      <xdr:spPr>
        <a:xfrm>
          <a:off x="20574000" y="2209800"/>
          <a:ext cx="1609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33 h / 1 546,37 h payées 35</a:t>
          </a:r>
        </a:p>
      </xdr:txBody>
    </xdr:sp>
    <xdr:clientData/>
  </xdr:twoCellAnchor>
  <xdr:twoCellAnchor>
    <xdr:from>
      <xdr:col>26</xdr:col>
      <xdr:colOff>762000</xdr:colOff>
      <xdr:row>11</xdr:row>
      <xdr:rowOff>123825</xdr:rowOff>
    </xdr:from>
    <xdr:to>
      <xdr:col>29</xdr:col>
      <xdr:colOff>95250</xdr:colOff>
      <xdr:row>13</xdr:row>
      <xdr:rowOff>19050</xdr:rowOff>
    </xdr:to>
    <xdr:sp>
      <xdr:nvSpPr>
        <xdr:cNvPr id="19" name="Control 297"/>
        <xdr:cNvSpPr>
          <a:spLocks/>
        </xdr:cNvSpPr>
      </xdr:nvSpPr>
      <xdr:spPr>
        <a:xfrm>
          <a:off x="20574000" y="2428875"/>
          <a:ext cx="1619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35 heures</a:t>
          </a:r>
        </a:p>
      </xdr:txBody>
    </xdr:sp>
    <xdr:clientData/>
  </xdr:twoCellAnchor>
  <xdr:twoCellAnchor>
    <xdr:from>
      <xdr:col>19</xdr:col>
      <xdr:colOff>19050</xdr:colOff>
      <xdr:row>0</xdr:row>
      <xdr:rowOff>28575</xdr:rowOff>
    </xdr:from>
    <xdr:to>
      <xdr:col>20</xdr:col>
      <xdr:colOff>638175</xdr:colOff>
      <xdr:row>6</xdr:row>
      <xdr:rowOff>85725</xdr:rowOff>
    </xdr:to>
    <xdr:pic>
      <xdr:nvPicPr>
        <xdr:cNvPr id="20" name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97050" y="28575"/>
          <a:ext cx="1381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85725</xdr:rowOff>
    </xdr:from>
    <xdr:to>
      <xdr:col>3</xdr:col>
      <xdr:colOff>28575</xdr:colOff>
      <xdr:row>20</xdr:row>
      <xdr:rowOff>238125</xdr:rowOff>
    </xdr:to>
    <xdr:sp>
      <xdr:nvSpPr>
        <xdr:cNvPr id="1" name="AutoShape 299"/>
        <xdr:cNvSpPr>
          <a:spLocks/>
        </xdr:cNvSpPr>
      </xdr:nvSpPr>
      <xdr:spPr>
        <a:xfrm>
          <a:off x="819150" y="3581400"/>
          <a:ext cx="1495425" cy="5334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I</a:t>
          </a:r>
        </a:p>
      </xdr:txBody>
    </xdr:sp>
    <xdr:clientData/>
  </xdr:twoCellAnchor>
  <xdr:twoCellAnchor>
    <xdr:from>
      <xdr:col>2</xdr:col>
      <xdr:colOff>66675</xdr:colOff>
      <xdr:row>22</xdr:row>
      <xdr:rowOff>133350</xdr:rowOff>
    </xdr:from>
    <xdr:to>
      <xdr:col>5</xdr:col>
      <xdr:colOff>38100</xdr:colOff>
      <xdr:row>24</xdr:row>
      <xdr:rowOff>180975</xdr:rowOff>
    </xdr:to>
    <xdr:sp>
      <xdr:nvSpPr>
        <xdr:cNvPr id="2" name="AutoShape 300"/>
        <xdr:cNvSpPr>
          <a:spLocks/>
        </xdr:cNvSpPr>
      </xdr:nvSpPr>
      <xdr:spPr>
        <a:xfrm>
          <a:off x="1590675" y="4467225"/>
          <a:ext cx="2257425" cy="4286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H</a:t>
          </a:r>
        </a:p>
      </xdr:txBody>
    </xdr:sp>
    <xdr:clientData/>
  </xdr:twoCellAnchor>
  <xdr:twoCellAnchor>
    <xdr:from>
      <xdr:col>5</xdr:col>
      <xdr:colOff>66675</xdr:colOff>
      <xdr:row>29</xdr:row>
      <xdr:rowOff>76200</xdr:rowOff>
    </xdr:from>
    <xdr:to>
      <xdr:col>8</xdr:col>
      <xdr:colOff>28575</xdr:colOff>
      <xdr:row>31</xdr:row>
      <xdr:rowOff>152400</xdr:rowOff>
    </xdr:to>
    <xdr:sp>
      <xdr:nvSpPr>
        <xdr:cNvPr id="3" name="AutoShape 301"/>
        <xdr:cNvSpPr>
          <a:spLocks/>
        </xdr:cNvSpPr>
      </xdr:nvSpPr>
      <xdr:spPr>
        <a:xfrm>
          <a:off x="3876675" y="5743575"/>
          <a:ext cx="2247900" cy="4572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G</a:t>
          </a:r>
        </a:p>
      </xdr:txBody>
    </xdr:sp>
    <xdr:clientData/>
  </xdr:twoCellAnchor>
  <xdr:twoCellAnchor>
    <xdr:from>
      <xdr:col>7</xdr:col>
      <xdr:colOff>28575</xdr:colOff>
      <xdr:row>33</xdr:row>
      <xdr:rowOff>66675</xdr:rowOff>
    </xdr:from>
    <xdr:to>
      <xdr:col>9</xdr:col>
      <xdr:colOff>752475</xdr:colOff>
      <xdr:row>35</xdr:row>
      <xdr:rowOff>123825</xdr:rowOff>
    </xdr:to>
    <xdr:sp>
      <xdr:nvSpPr>
        <xdr:cNvPr id="4" name="AutoShape 302"/>
        <xdr:cNvSpPr>
          <a:spLocks/>
        </xdr:cNvSpPr>
      </xdr:nvSpPr>
      <xdr:spPr>
        <a:xfrm>
          <a:off x="5362575" y="6496050"/>
          <a:ext cx="2247900" cy="43815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F</a:t>
          </a:r>
        </a:p>
      </xdr:txBody>
    </xdr:sp>
    <xdr:clientData/>
  </xdr:twoCellAnchor>
  <xdr:twoCellAnchor>
    <xdr:from>
      <xdr:col>8</xdr:col>
      <xdr:colOff>209550</xdr:colOff>
      <xdr:row>38</xdr:row>
      <xdr:rowOff>19050</xdr:rowOff>
    </xdr:from>
    <xdr:to>
      <xdr:col>10</xdr:col>
      <xdr:colOff>571500</xdr:colOff>
      <xdr:row>40</xdr:row>
      <xdr:rowOff>76200</xdr:rowOff>
    </xdr:to>
    <xdr:sp>
      <xdr:nvSpPr>
        <xdr:cNvPr id="5" name="AutoShape 303"/>
        <xdr:cNvSpPr>
          <a:spLocks/>
        </xdr:cNvSpPr>
      </xdr:nvSpPr>
      <xdr:spPr>
        <a:xfrm>
          <a:off x="6305550" y="7400925"/>
          <a:ext cx="1885950" cy="43815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E</a:t>
          </a:r>
        </a:p>
      </xdr:txBody>
    </xdr:sp>
    <xdr:clientData/>
  </xdr:twoCellAnchor>
  <xdr:twoCellAnchor>
    <xdr:from>
      <xdr:col>8</xdr:col>
      <xdr:colOff>752475</xdr:colOff>
      <xdr:row>47</xdr:row>
      <xdr:rowOff>57150</xdr:rowOff>
    </xdr:from>
    <xdr:to>
      <xdr:col>11</xdr:col>
      <xdr:colOff>742950</xdr:colOff>
      <xdr:row>49</xdr:row>
      <xdr:rowOff>114300</xdr:rowOff>
    </xdr:to>
    <xdr:sp>
      <xdr:nvSpPr>
        <xdr:cNvPr id="6" name="AutoShape 304"/>
        <xdr:cNvSpPr>
          <a:spLocks/>
        </xdr:cNvSpPr>
      </xdr:nvSpPr>
      <xdr:spPr>
        <a:xfrm>
          <a:off x="6848475" y="9153525"/>
          <a:ext cx="2276475" cy="43815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D</a:t>
          </a:r>
        </a:p>
      </xdr:txBody>
    </xdr:sp>
    <xdr:clientData/>
  </xdr:twoCellAnchor>
  <xdr:twoCellAnchor>
    <xdr:from>
      <xdr:col>10</xdr:col>
      <xdr:colOff>733425</xdr:colOff>
      <xdr:row>55</xdr:row>
      <xdr:rowOff>123825</xdr:rowOff>
    </xdr:from>
    <xdr:to>
      <xdr:col>13</xdr:col>
      <xdr:colOff>714375</xdr:colOff>
      <xdr:row>57</xdr:row>
      <xdr:rowOff>171450</xdr:rowOff>
    </xdr:to>
    <xdr:sp>
      <xdr:nvSpPr>
        <xdr:cNvPr id="7" name="AutoShape 305"/>
        <xdr:cNvSpPr>
          <a:spLocks/>
        </xdr:cNvSpPr>
      </xdr:nvSpPr>
      <xdr:spPr>
        <a:xfrm>
          <a:off x="8353425" y="10744200"/>
          <a:ext cx="2266950" cy="4286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C</a:t>
          </a:r>
        </a:p>
      </xdr:txBody>
    </xdr:sp>
    <xdr:clientData/>
  </xdr:twoCellAnchor>
  <xdr:twoCellAnchor>
    <xdr:from>
      <xdr:col>13</xdr:col>
      <xdr:colOff>0</xdr:colOff>
      <xdr:row>59</xdr:row>
      <xdr:rowOff>142875</xdr:rowOff>
    </xdr:from>
    <xdr:to>
      <xdr:col>15</xdr:col>
      <xdr:colOff>723900</xdr:colOff>
      <xdr:row>61</xdr:row>
      <xdr:rowOff>171450</xdr:rowOff>
    </xdr:to>
    <xdr:sp>
      <xdr:nvSpPr>
        <xdr:cNvPr id="8" name="AutoShape 306"/>
        <xdr:cNvSpPr>
          <a:spLocks/>
        </xdr:cNvSpPr>
      </xdr:nvSpPr>
      <xdr:spPr>
        <a:xfrm>
          <a:off x="9906000" y="11525250"/>
          <a:ext cx="2247900" cy="40957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B</a:t>
          </a:r>
        </a:p>
      </xdr:txBody>
    </xdr:sp>
    <xdr:clientData/>
  </xdr:twoCellAnchor>
  <xdr:twoCellAnchor>
    <xdr:from>
      <xdr:col>15</xdr:col>
      <xdr:colOff>66675</xdr:colOff>
      <xdr:row>64</xdr:row>
      <xdr:rowOff>9525</xdr:rowOff>
    </xdr:from>
    <xdr:to>
      <xdr:col>18</xdr:col>
      <xdr:colOff>47625</xdr:colOff>
      <xdr:row>66</xdr:row>
      <xdr:rowOff>47625</xdr:rowOff>
    </xdr:to>
    <xdr:sp>
      <xdr:nvSpPr>
        <xdr:cNvPr id="9" name="AutoShape 307"/>
        <xdr:cNvSpPr>
          <a:spLocks/>
        </xdr:cNvSpPr>
      </xdr:nvSpPr>
      <xdr:spPr>
        <a:xfrm>
          <a:off x="11496675" y="12344400"/>
          <a:ext cx="2266950" cy="419100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 A</a:t>
          </a:r>
        </a:p>
      </xdr:txBody>
    </xdr:sp>
    <xdr:clientData/>
  </xdr:twoCellAnchor>
  <xdr:twoCellAnchor>
    <xdr:from>
      <xdr:col>1</xdr:col>
      <xdr:colOff>400050</xdr:colOff>
      <xdr:row>34</xdr:row>
      <xdr:rowOff>171450</xdr:rowOff>
    </xdr:from>
    <xdr:to>
      <xdr:col>4</xdr:col>
      <xdr:colOff>428625</xdr:colOff>
      <xdr:row>37</xdr:row>
      <xdr:rowOff>142875</xdr:rowOff>
    </xdr:to>
    <xdr:sp>
      <xdr:nvSpPr>
        <xdr:cNvPr id="10" name="AutoShape 308"/>
        <xdr:cNvSpPr>
          <a:spLocks/>
        </xdr:cNvSpPr>
      </xdr:nvSpPr>
      <xdr:spPr>
        <a:xfrm>
          <a:off x="1162050" y="6791325"/>
          <a:ext cx="2314575" cy="5429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EXECUTION</a:t>
          </a:r>
        </a:p>
      </xdr:txBody>
    </xdr:sp>
    <xdr:clientData/>
  </xdr:twoCellAnchor>
  <xdr:twoCellAnchor>
    <xdr:from>
      <xdr:col>5</xdr:col>
      <xdr:colOff>714375</xdr:colOff>
      <xdr:row>50</xdr:row>
      <xdr:rowOff>142875</xdr:rowOff>
    </xdr:from>
    <xdr:to>
      <xdr:col>8</xdr:col>
      <xdr:colOff>714375</xdr:colOff>
      <xdr:row>53</xdr:row>
      <xdr:rowOff>142875</xdr:rowOff>
    </xdr:to>
    <xdr:sp>
      <xdr:nvSpPr>
        <xdr:cNvPr id="11" name="AutoShape 309"/>
        <xdr:cNvSpPr>
          <a:spLocks/>
        </xdr:cNvSpPr>
      </xdr:nvSpPr>
      <xdr:spPr>
        <a:xfrm>
          <a:off x="4524375" y="9810750"/>
          <a:ext cx="2286000" cy="5715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MAITRISE</a:t>
          </a:r>
        </a:p>
      </xdr:txBody>
    </xdr:sp>
    <xdr:clientData/>
  </xdr:twoCellAnchor>
  <xdr:twoCellAnchor>
    <xdr:from>
      <xdr:col>12</xdr:col>
      <xdr:colOff>447675</xdr:colOff>
      <xdr:row>75</xdr:row>
      <xdr:rowOff>28575</xdr:rowOff>
    </xdr:from>
    <xdr:to>
      <xdr:col>14</xdr:col>
      <xdr:colOff>714375</xdr:colOff>
      <xdr:row>78</xdr:row>
      <xdr:rowOff>9525</xdr:rowOff>
    </xdr:to>
    <xdr:sp>
      <xdr:nvSpPr>
        <xdr:cNvPr id="12" name="AutoShape 310"/>
        <xdr:cNvSpPr>
          <a:spLocks/>
        </xdr:cNvSpPr>
      </xdr:nvSpPr>
      <xdr:spPr>
        <a:xfrm>
          <a:off x="9591675" y="14458950"/>
          <a:ext cx="1790700" cy="55245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COLLEGE 
</a:t>
          </a:r>
          <a:r>
            <a:rPr lang="en-US" cap="none" sz="1400" b="1" i="0" u="none" baseline="0">
              <a:solidFill>
                <a:srgbClr val="003366"/>
              </a:solidFill>
            </a:rPr>
            <a:t>CADRE</a:t>
          </a:r>
        </a:p>
      </xdr:txBody>
    </xdr:sp>
    <xdr:clientData/>
  </xdr:twoCellAnchor>
  <xdr:twoCellAnchor>
    <xdr:from>
      <xdr:col>29</xdr:col>
      <xdr:colOff>666750</xdr:colOff>
      <xdr:row>7</xdr:row>
      <xdr:rowOff>219075</xdr:rowOff>
    </xdr:from>
    <xdr:to>
      <xdr:col>31</xdr:col>
      <xdr:colOff>0</xdr:colOff>
      <xdr:row>12</xdr:row>
      <xdr:rowOff>133350</xdr:rowOff>
    </xdr:to>
    <xdr:sp>
      <xdr:nvSpPr>
        <xdr:cNvPr id="13" name="Control 311"/>
        <xdr:cNvSpPr>
          <a:spLocks/>
        </xdr:cNvSpPr>
      </xdr:nvSpPr>
      <xdr:spPr>
        <a:xfrm>
          <a:off x="22764750" y="1771650"/>
          <a:ext cx="8572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M.R.</a:t>
          </a:r>
        </a:p>
      </xdr:txBody>
    </xdr:sp>
    <xdr:clientData/>
  </xdr:twoCellAnchor>
  <xdr:twoCellAnchor>
    <xdr:from>
      <xdr:col>29</xdr:col>
      <xdr:colOff>733425</xdr:colOff>
      <xdr:row>8</xdr:row>
      <xdr:rowOff>66675</xdr:rowOff>
    </xdr:from>
    <xdr:to>
      <xdr:col>30</xdr:col>
      <xdr:colOff>571500</xdr:colOff>
      <xdr:row>9</xdr:row>
      <xdr:rowOff>133350</xdr:rowOff>
    </xdr:to>
    <xdr:sp>
      <xdr:nvSpPr>
        <xdr:cNvPr id="14" name="Control 312"/>
        <xdr:cNvSpPr>
          <a:spLocks/>
        </xdr:cNvSpPr>
      </xdr:nvSpPr>
      <xdr:spPr>
        <a:xfrm>
          <a:off x="22831425" y="18859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24,0 %</a:t>
          </a:r>
        </a:p>
      </xdr:txBody>
    </xdr:sp>
    <xdr:clientData/>
  </xdr:twoCellAnchor>
  <xdr:twoCellAnchor>
    <xdr:from>
      <xdr:col>22</xdr:col>
      <xdr:colOff>523875</xdr:colOff>
      <xdr:row>8</xdr:row>
      <xdr:rowOff>85725</xdr:rowOff>
    </xdr:from>
    <xdr:to>
      <xdr:col>29</xdr:col>
      <xdr:colOff>590550</xdr:colOff>
      <xdr:row>11</xdr:row>
      <xdr:rowOff>47625</xdr:rowOff>
    </xdr:to>
    <xdr:sp>
      <xdr:nvSpPr>
        <xdr:cNvPr id="15" name="Control 313"/>
        <xdr:cNvSpPr>
          <a:spLocks/>
        </xdr:cNvSpPr>
      </xdr:nvSpPr>
      <xdr:spPr>
        <a:xfrm flipH="1">
          <a:off x="17287875" y="1905000"/>
          <a:ext cx="5400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24,5 %</a:t>
          </a:r>
        </a:p>
      </xdr:txBody>
    </xdr:sp>
    <xdr:clientData/>
  </xdr:twoCellAnchor>
  <xdr:twoCellAnchor>
    <xdr:from>
      <xdr:col>29</xdr:col>
      <xdr:colOff>752475</xdr:colOff>
      <xdr:row>11</xdr:row>
      <xdr:rowOff>38100</xdr:rowOff>
    </xdr:from>
    <xdr:to>
      <xdr:col>30</xdr:col>
      <xdr:colOff>628650</xdr:colOff>
      <xdr:row>12</xdr:row>
      <xdr:rowOff>133350</xdr:rowOff>
    </xdr:to>
    <xdr:sp>
      <xdr:nvSpPr>
        <xdr:cNvPr id="16" name="Control 314"/>
        <xdr:cNvSpPr>
          <a:spLocks/>
        </xdr:cNvSpPr>
      </xdr:nvSpPr>
      <xdr:spPr>
        <a:xfrm>
          <a:off x="22850475" y="2343150"/>
          <a:ext cx="638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25,0 %</a:t>
          </a:r>
        </a:p>
      </xdr:txBody>
    </xdr:sp>
    <xdr:clientData/>
  </xdr:twoCellAnchor>
  <xdr:twoCellAnchor>
    <xdr:from>
      <xdr:col>26</xdr:col>
      <xdr:colOff>762000</xdr:colOff>
      <xdr:row>9</xdr:row>
      <xdr:rowOff>9525</xdr:rowOff>
    </xdr:from>
    <xdr:to>
      <xdr:col>29</xdr:col>
      <xdr:colOff>95250</xdr:colOff>
      <xdr:row>10</xdr:row>
      <xdr:rowOff>57150</xdr:rowOff>
    </xdr:to>
    <xdr:sp>
      <xdr:nvSpPr>
        <xdr:cNvPr id="17" name="Control 315"/>
        <xdr:cNvSpPr>
          <a:spLocks/>
        </xdr:cNvSpPr>
      </xdr:nvSpPr>
      <xdr:spPr>
        <a:xfrm>
          <a:off x="20574000" y="1990725"/>
          <a:ext cx="1619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32 h collectifs payées 34</a:t>
          </a:r>
        </a:p>
      </xdr:txBody>
    </xdr:sp>
    <xdr:clientData/>
  </xdr:twoCellAnchor>
  <xdr:twoCellAnchor>
    <xdr:from>
      <xdr:col>27</xdr:col>
      <xdr:colOff>0</xdr:colOff>
      <xdr:row>10</xdr:row>
      <xdr:rowOff>66675</xdr:rowOff>
    </xdr:from>
    <xdr:to>
      <xdr:col>29</xdr:col>
      <xdr:colOff>85725</xdr:colOff>
      <xdr:row>11</xdr:row>
      <xdr:rowOff>114300</xdr:rowOff>
    </xdr:to>
    <xdr:sp>
      <xdr:nvSpPr>
        <xdr:cNvPr id="18" name="Control 316"/>
        <xdr:cNvSpPr>
          <a:spLocks/>
        </xdr:cNvSpPr>
      </xdr:nvSpPr>
      <xdr:spPr>
        <a:xfrm>
          <a:off x="20574000" y="2209800"/>
          <a:ext cx="1609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33 h / 1 546,37 h payées 35</a:t>
          </a:r>
        </a:p>
      </xdr:txBody>
    </xdr:sp>
    <xdr:clientData/>
  </xdr:twoCellAnchor>
  <xdr:twoCellAnchor>
    <xdr:from>
      <xdr:col>26</xdr:col>
      <xdr:colOff>762000</xdr:colOff>
      <xdr:row>11</xdr:row>
      <xdr:rowOff>123825</xdr:rowOff>
    </xdr:from>
    <xdr:to>
      <xdr:col>29</xdr:col>
      <xdr:colOff>95250</xdr:colOff>
      <xdr:row>13</xdr:row>
      <xdr:rowOff>19050</xdr:rowOff>
    </xdr:to>
    <xdr:sp>
      <xdr:nvSpPr>
        <xdr:cNvPr id="19" name="Control 317"/>
        <xdr:cNvSpPr>
          <a:spLocks/>
        </xdr:cNvSpPr>
      </xdr:nvSpPr>
      <xdr:spPr>
        <a:xfrm>
          <a:off x="20574000" y="2428875"/>
          <a:ext cx="1619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35 heures</a:t>
          </a:r>
        </a:p>
      </xdr:txBody>
    </xdr:sp>
    <xdr:clientData/>
  </xdr:twoCellAnchor>
  <xdr:twoCellAnchor>
    <xdr:from>
      <xdr:col>19</xdr:col>
      <xdr:colOff>28575</xdr:colOff>
      <xdr:row>0</xdr:row>
      <xdr:rowOff>28575</xdr:rowOff>
    </xdr:from>
    <xdr:to>
      <xdr:col>20</xdr:col>
      <xdr:colOff>219075</xdr:colOff>
      <xdr:row>5</xdr:row>
      <xdr:rowOff>209550</xdr:rowOff>
    </xdr:to>
    <xdr:pic>
      <xdr:nvPicPr>
        <xdr:cNvPr id="20" name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8575"/>
          <a:ext cx="952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J200"/>
  <sheetViews>
    <sheetView tabSelected="1" zoomScale="83" zoomScaleNormal="83" zoomScalePageLayoutView="0" workbookViewId="0" topLeftCell="S1">
      <pane xSplit="3" ySplit="12" topLeftCell="V13" activePane="bottomRight" state="frozen"/>
      <selection pane="topLeft" activeCell="A1" sqref="A1"/>
      <selection pane="topRight" activeCell="S1" sqref="S1"/>
      <selection pane="bottomLeft" activeCell="S1" sqref="S1"/>
      <selection pane="bottomRight" activeCell="AF8" sqref="AF8:AG8"/>
    </sheetView>
  </sheetViews>
  <sheetFormatPr defaultColWidth="11.8515625" defaultRowHeight="12.75"/>
  <cols>
    <col min="1" max="1" width="11.8515625" style="46" bestFit="1" customWidth="1"/>
    <col min="2" max="4" width="11.8515625" style="6" bestFit="1" customWidth="1"/>
    <col min="5" max="6" width="11.8515625" style="6" customWidth="1"/>
    <col min="7" max="17" width="11.8515625" style="0" customWidth="1"/>
    <col min="18" max="18" width="24.28125" style="0" customWidth="1"/>
    <col min="19" max="19" width="11.8515625" style="6" customWidth="1"/>
    <col min="20" max="23" width="11.8515625" style="0" customWidth="1"/>
  </cols>
  <sheetData>
    <row r="1" spans="2:33" ht="12.75">
      <c r="B1" s="46"/>
      <c r="C1" s="46"/>
      <c r="D1" s="12"/>
      <c r="E1" s="44"/>
      <c r="F1" s="44"/>
      <c r="G1" s="35"/>
      <c r="H1" s="35"/>
      <c r="I1" s="37"/>
      <c r="J1" s="37"/>
      <c r="M1" s="37"/>
      <c r="N1" s="37"/>
      <c r="O1" s="37"/>
      <c r="P1" s="37"/>
      <c r="Q1" s="37"/>
      <c r="R1" s="37"/>
      <c r="U1" s="61"/>
      <c r="V1" s="51"/>
      <c r="W1" s="51"/>
      <c r="X1" s="51"/>
      <c r="Y1" s="60"/>
      <c r="Z1" s="60"/>
      <c r="AA1" s="51"/>
      <c r="AB1" s="51"/>
      <c r="AC1" s="51"/>
      <c r="AD1" s="51"/>
      <c r="AE1" s="51"/>
      <c r="AF1" s="51"/>
      <c r="AG1" s="51"/>
    </row>
    <row r="2" spans="1:33" ht="12.75">
      <c r="A2" s="44"/>
      <c r="B2" s="44"/>
      <c r="C2" s="44"/>
      <c r="D2" s="44"/>
      <c r="E2" s="47"/>
      <c r="F2" s="47"/>
      <c r="G2" s="12"/>
      <c r="H2" s="48"/>
      <c r="I2" s="12"/>
      <c r="J2" s="12"/>
      <c r="M2" s="12"/>
      <c r="N2" s="12"/>
      <c r="O2" s="12"/>
      <c r="P2" s="12"/>
      <c r="Q2" s="12"/>
      <c r="R2" s="12"/>
      <c r="T2" s="51"/>
      <c r="U2" s="51"/>
      <c r="V2" s="51"/>
      <c r="W2" s="51"/>
      <c r="X2" s="51"/>
      <c r="Y2" s="51"/>
      <c r="Z2" s="51"/>
      <c r="AA2" s="62"/>
      <c r="AB2" s="51"/>
      <c r="AC2" s="51"/>
      <c r="AD2" s="51"/>
      <c r="AE2" s="51"/>
      <c r="AF2" s="217"/>
      <c r="AG2" s="217"/>
    </row>
    <row r="3" spans="2:36" ht="21">
      <c r="B3" s="46"/>
      <c r="C3" s="46"/>
      <c r="D3" s="46"/>
      <c r="E3" s="49"/>
      <c r="F3" s="49"/>
      <c r="G3" s="12"/>
      <c r="H3" s="48"/>
      <c r="I3" s="12"/>
      <c r="J3" s="12"/>
      <c r="K3" s="37"/>
      <c r="L3" s="41"/>
      <c r="M3" s="35"/>
      <c r="N3" s="36"/>
      <c r="O3" s="12"/>
      <c r="P3" s="12"/>
      <c r="Q3" s="12"/>
      <c r="R3" s="12"/>
      <c r="T3" s="63"/>
      <c r="W3" s="198" t="s">
        <v>53</v>
      </c>
      <c r="X3" s="198"/>
      <c r="Y3" s="198"/>
      <c r="Z3" s="198"/>
      <c r="AA3" s="198"/>
      <c r="AB3" s="198"/>
      <c r="AC3" s="198"/>
      <c r="AD3" s="199" t="s">
        <v>58</v>
      </c>
      <c r="AE3" s="199"/>
      <c r="AF3" s="129"/>
      <c r="AG3" s="129"/>
      <c r="AH3" s="129"/>
      <c r="AI3" s="129"/>
      <c r="AJ3" s="129"/>
    </row>
    <row r="4" spans="1:33" s="151" customFormat="1" ht="28.5" customHeight="1">
      <c r="A4" s="152"/>
      <c r="B4" s="152"/>
      <c r="C4" s="152"/>
      <c r="D4" s="152"/>
      <c r="E4" s="152"/>
      <c r="F4" s="152"/>
      <c r="G4" s="153"/>
      <c r="H4" s="153"/>
      <c r="N4" s="153"/>
      <c r="O4" s="153"/>
      <c r="P4" s="12"/>
      <c r="Q4" s="12"/>
      <c r="R4" s="12"/>
      <c r="S4" s="156"/>
      <c r="T4" s="154"/>
      <c r="V4" s="155"/>
      <c r="W4" s="224" t="s">
        <v>56</v>
      </c>
      <c r="X4" s="224"/>
      <c r="Y4" s="224"/>
      <c r="Z4" s="224"/>
      <c r="AA4" s="224"/>
      <c r="AB4" s="224"/>
      <c r="AC4" s="224"/>
      <c r="AD4" s="155"/>
      <c r="AE4" s="155"/>
      <c r="AF4" s="155"/>
      <c r="AG4" s="155"/>
    </row>
    <row r="5" spans="2:33" ht="21.75" customHeight="1">
      <c r="B5" s="46"/>
      <c r="C5" s="46"/>
      <c r="D5" s="46"/>
      <c r="E5" s="49"/>
      <c r="F5" s="49"/>
      <c r="G5" s="35"/>
      <c r="H5" s="35"/>
      <c r="N5" s="36"/>
      <c r="O5" s="12"/>
      <c r="P5" s="12"/>
      <c r="Q5" s="12"/>
      <c r="R5" s="12"/>
      <c r="T5" s="51"/>
      <c r="U5" s="64"/>
      <c r="V5" s="64"/>
      <c r="W5" s="223" t="s">
        <v>57</v>
      </c>
      <c r="X5" s="223"/>
      <c r="Y5" s="223"/>
      <c r="Z5" s="223"/>
      <c r="AA5" s="223"/>
      <c r="AB5" s="223"/>
      <c r="AC5" s="223"/>
      <c r="AD5" s="135">
        <v>0.25</v>
      </c>
      <c r="AE5" s="221" t="s">
        <v>55</v>
      </c>
      <c r="AF5" s="221"/>
      <c r="AG5" s="64"/>
    </row>
    <row r="6" spans="2:33" ht="21">
      <c r="B6" s="46"/>
      <c r="C6" s="46"/>
      <c r="D6" s="46"/>
      <c r="E6" s="49"/>
      <c r="F6" s="49"/>
      <c r="G6" s="35"/>
      <c r="H6" s="35"/>
      <c r="N6" s="36"/>
      <c r="O6" s="12"/>
      <c r="P6" s="12"/>
      <c r="Q6" s="12"/>
      <c r="R6" s="12"/>
      <c r="T6" s="51"/>
      <c r="U6" s="64"/>
      <c r="V6" s="64"/>
      <c r="W6" s="64"/>
      <c r="X6" s="64"/>
      <c r="Y6" s="64"/>
      <c r="Z6" s="64"/>
      <c r="AA6" s="64"/>
      <c r="AB6" s="64"/>
      <c r="AC6" s="64"/>
      <c r="AE6" s="64"/>
      <c r="AF6" s="64"/>
      <c r="AG6" s="64"/>
    </row>
    <row r="7" spans="1:33" s="3" customFormat="1" ht="12.75">
      <c r="A7" s="7"/>
      <c r="B7" s="7"/>
      <c r="C7" s="7"/>
      <c r="D7" s="7"/>
      <c r="E7" s="13"/>
      <c r="F7" s="13"/>
      <c r="N7" s="12"/>
      <c r="O7" s="12"/>
      <c r="P7" s="12"/>
      <c r="Q7" s="12"/>
      <c r="R7" s="12"/>
      <c r="S7" s="7"/>
      <c r="T7" s="65"/>
      <c r="U7" s="65"/>
      <c r="V7" s="65"/>
      <c r="W7" s="51"/>
      <c r="X7" s="65"/>
      <c r="Y7" s="65"/>
      <c r="Z7" s="65"/>
      <c r="AA7" s="65"/>
      <c r="AB7" s="130"/>
      <c r="AC7" s="130"/>
      <c r="AD7" s="222" t="s">
        <v>50</v>
      </c>
      <c r="AE7" s="222"/>
      <c r="AF7" s="131" t="str">
        <f>AD3</f>
        <v>01 01 2024</v>
      </c>
      <c r="AG7" s="134">
        <v>536.19</v>
      </c>
    </row>
    <row r="8" spans="1:33" s="1" customFormat="1" ht="57" customHeight="1">
      <c r="A8" s="52"/>
      <c r="B8" s="43"/>
      <c r="C8" s="43"/>
      <c r="D8" s="43"/>
      <c r="E8" s="43"/>
      <c r="F8" s="169" t="s">
        <v>31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8"/>
      <c r="T8" s="66"/>
      <c r="U8" s="67"/>
      <c r="V8" s="68"/>
      <c r="W8" s="218" t="s">
        <v>32</v>
      </c>
      <c r="X8" s="219"/>
      <c r="Y8" s="219"/>
      <c r="Z8" s="219"/>
      <c r="AA8" s="219"/>
      <c r="AB8" s="219"/>
      <c r="AC8" s="219"/>
      <c r="AD8" s="219"/>
      <c r="AE8" s="220"/>
      <c r="AF8" s="196"/>
      <c r="AG8" s="197"/>
    </row>
    <row r="9" spans="1:33" s="1" customFormat="1" ht="15" customHeight="1">
      <c r="A9" s="52"/>
      <c r="B9" s="43"/>
      <c r="C9" s="43"/>
      <c r="D9" s="43"/>
      <c r="E9" s="43"/>
      <c r="S9" s="8"/>
      <c r="T9" s="69"/>
      <c r="U9" s="203"/>
      <c r="V9" s="204"/>
      <c r="W9" s="71">
        <v>4</v>
      </c>
      <c r="X9" s="71">
        <v>5</v>
      </c>
      <c r="Y9" s="71">
        <v>6</v>
      </c>
      <c r="Z9" s="71">
        <v>7</v>
      </c>
      <c r="AA9" s="71">
        <v>8</v>
      </c>
      <c r="AB9" s="71">
        <v>9</v>
      </c>
      <c r="AC9" s="71">
        <v>10</v>
      </c>
      <c r="AD9" s="71">
        <v>11</v>
      </c>
      <c r="AE9" s="72">
        <v>12</v>
      </c>
      <c r="AF9" s="200" t="s">
        <v>5</v>
      </c>
      <c r="AG9" s="201"/>
    </row>
    <row r="10" spans="1:33" s="1" customFormat="1" ht="9.75" customHeight="1">
      <c r="A10" s="52"/>
      <c r="B10" s="43"/>
      <c r="C10" s="43"/>
      <c r="D10" s="43"/>
      <c r="E10" s="43"/>
      <c r="F10" s="43"/>
      <c r="G10" s="12"/>
      <c r="H10" s="43"/>
      <c r="I10" s="12"/>
      <c r="J10" s="38"/>
      <c r="K10" s="39"/>
      <c r="L10" s="40"/>
      <c r="M10" s="12"/>
      <c r="N10" s="12"/>
      <c r="O10" s="12"/>
      <c r="P10" s="12"/>
      <c r="Q10" s="12"/>
      <c r="R10" s="12"/>
      <c r="S10" s="8"/>
      <c r="T10" s="69"/>
      <c r="U10" s="70"/>
      <c r="V10" s="75"/>
      <c r="W10" s="76" t="s">
        <v>24</v>
      </c>
      <c r="X10" s="76" t="s">
        <v>30</v>
      </c>
      <c r="Y10" s="76" t="s">
        <v>29</v>
      </c>
      <c r="Z10" s="76" t="s">
        <v>28</v>
      </c>
      <c r="AA10" s="76" t="s">
        <v>27</v>
      </c>
      <c r="AB10" s="76" t="s">
        <v>26</v>
      </c>
      <c r="AC10" s="76" t="s">
        <v>25</v>
      </c>
      <c r="AD10" s="76" t="s">
        <v>33</v>
      </c>
      <c r="AE10" s="77" t="s">
        <v>34</v>
      </c>
      <c r="AF10" s="73"/>
      <c r="AG10" s="74"/>
    </row>
    <row r="11" spans="1:33" s="1" customFormat="1" ht="10.5" customHeight="1">
      <c r="A11" s="52"/>
      <c r="B11" s="43"/>
      <c r="C11" s="43"/>
      <c r="D11" s="43"/>
      <c r="E11" s="43"/>
      <c r="F11" s="43"/>
      <c r="G11" s="12"/>
      <c r="H11" s="43"/>
      <c r="I11" s="12"/>
      <c r="J11" s="50"/>
      <c r="K11" s="42"/>
      <c r="L11" s="42"/>
      <c r="M11" s="42"/>
      <c r="N11" s="42"/>
      <c r="O11" s="42"/>
      <c r="P11" s="42"/>
      <c r="Q11" s="12"/>
      <c r="R11" s="12"/>
      <c r="S11" s="8"/>
      <c r="T11" s="69"/>
      <c r="U11" s="203"/>
      <c r="V11" s="204"/>
      <c r="W11" s="78">
        <v>0.09</v>
      </c>
      <c r="X11" s="78">
        <v>0.12</v>
      </c>
      <c r="Y11" s="78">
        <v>0.15</v>
      </c>
      <c r="Z11" s="78">
        <v>0.18</v>
      </c>
      <c r="AA11" s="78">
        <v>0.22</v>
      </c>
      <c r="AB11" s="78">
        <v>0.26</v>
      </c>
      <c r="AC11" s="78">
        <v>0.3</v>
      </c>
      <c r="AD11" s="78">
        <v>0.315</v>
      </c>
      <c r="AE11" s="79">
        <v>0.33</v>
      </c>
      <c r="AF11" s="73"/>
      <c r="AG11" s="74"/>
    </row>
    <row r="12" spans="1:33" s="1" customFormat="1" ht="14.25" customHeight="1">
      <c r="A12" s="52"/>
      <c r="B12" s="43"/>
      <c r="C12" s="43"/>
      <c r="D12" s="43"/>
      <c r="E12" s="43"/>
      <c r="F12" s="43"/>
      <c r="G12" s="12"/>
      <c r="H12" s="43"/>
      <c r="I12" s="12"/>
      <c r="J12" s="50"/>
      <c r="K12" s="42"/>
      <c r="L12" s="42"/>
      <c r="M12" s="42"/>
      <c r="N12" s="42"/>
      <c r="O12" s="42"/>
      <c r="P12" s="42"/>
      <c r="Q12" s="12"/>
      <c r="R12" s="12"/>
      <c r="S12" s="124"/>
      <c r="T12" s="69"/>
      <c r="U12" s="70" t="s">
        <v>1</v>
      </c>
      <c r="V12" s="137" t="s">
        <v>2</v>
      </c>
      <c r="W12" s="82"/>
      <c r="X12" s="83"/>
      <c r="Y12" s="83"/>
      <c r="Z12" s="83"/>
      <c r="AA12" s="83"/>
      <c r="AB12" s="83"/>
      <c r="AC12" s="83"/>
      <c r="AD12" s="83"/>
      <c r="AE12" s="84"/>
      <c r="AF12" s="73"/>
      <c r="AG12" s="74"/>
    </row>
    <row r="13" spans="1:36" ht="13.5" customHeight="1">
      <c r="A13" s="10"/>
      <c r="B13" s="170" t="s">
        <v>6</v>
      </c>
      <c r="C13" s="12"/>
      <c r="E13" s="10"/>
      <c r="F13" s="10"/>
      <c r="G13" s="12"/>
      <c r="H13" s="11"/>
      <c r="I13" s="12"/>
      <c r="J13" s="29"/>
      <c r="K13" s="28"/>
      <c r="L13" s="28"/>
      <c r="M13" s="28"/>
      <c r="N13" s="28"/>
      <c r="O13" s="28"/>
      <c r="P13" s="28"/>
      <c r="Q13" s="29"/>
      <c r="R13" s="12"/>
      <c r="S13" s="136"/>
      <c r="T13" s="208" t="s">
        <v>23</v>
      </c>
      <c r="U13" s="139">
        <v>30</v>
      </c>
      <c r="V13" s="140">
        <v>232.2</v>
      </c>
      <c r="W13" s="158">
        <f aca="true" t="shared" si="0" ref="W13:AE22">+$AG$7*(1+W$11)*$V13/100*(1+$AD$5)</f>
        <v>1696.3577077500004</v>
      </c>
      <c r="X13" s="158">
        <f t="shared" si="0"/>
        <v>1743.046452</v>
      </c>
      <c r="Y13" s="158">
        <f t="shared" si="0"/>
        <v>1789.73519625</v>
      </c>
      <c r="Z13" s="158">
        <f t="shared" si="0"/>
        <v>1836.4239405</v>
      </c>
      <c r="AA13" s="158">
        <f t="shared" si="0"/>
        <v>1898.6755995000003</v>
      </c>
      <c r="AB13" s="158">
        <f t="shared" si="0"/>
        <v>1960.9272585000003</v>
      </c>
      <c r="AC13" s="158">
        <f t="shared" si="0"/>
        <v>2023.1789175000004</v>
      </c>
      <c r="AD13" s="158">
        <f t="shared" si="0"/>
        <v>2046.523289625</v>
      </c>
      <c r="AE13" s="158">
        <f t="shared" si="0"/>
        <v>2069.86766175</v>
      </c>
      <c r="AF13" s="141" t="s">
        <v>1</v>
      </c>
      <c r="AG13" s="142" t="s">
        <v>4</v>
      </c>
      <c r="AH13" s="4"/>
      <c r="AI13" s="143"/>
      <c r="AJ13" s="143"/>
    </row>
    <row r="14" spans="1:36" ht="13.5" customHeight="1">
      <c r="A14" s="10"/>
      <c r="B14" s="171"/>
      <c r="C14" s="12"/>
      <c r="E14" s="10"/>
      <c r="F14" s="10"/>
      <c r="G14" s="12"/>
      <c r="H14" s="11"/>
      <c r="I14" s="12"/>
      <c r="Q14" s="12"/>
      <c r="R14" s="25"/>
      <c r="S14" s="136"/>
      <c r="T14" s="208"/>
      <c r="U14" s="144">
        <v>35</v>
      </c>
      <c r="V14" s="145">
        <v>236.5</v>
      </c>
      <c r="W14" s="157">
        <f t="shared" si="0"/>
        <v>1727.7717393750002</v>
      </c>
      <c r="X14" s="157">
        <f t="shared" si="0"/>
        <v>1775.3250900000003</v>
      </c>
      <c r="Y14" s="157">
        <f t="shared" si="0"/>
        <v>1822.878440625</v>
      </c>
      <c r="Z14" s="157">
        <f t="shared" si="0"/>
        <v>1870.43179125</v>
      </c>
      <c r="AA14" s="157">
        <f t="shared" si="0"/>
        <v>1933.8362587500003</v>
      </c>
      <c r="AB14" s="157">
        <f t="shared" si="0"/>
        <v>1997.24072625</v>
      </c>
      <c r="AC14" s="157">
        <f t="shared" si="0"/>
        <v>2060.6451937500005</v>
      </c>
      <c r="AD14" s="157">
        <f t="shared" si="0"/>
        <v>2084.4218690625003</v>
      </c>
      <c r="AE14" s="157">
        <f t="shared" si="0"/>
        <v>2108.1985443750004</v>
      </c>
      <c r="AF14" s="146">
        <f aca="true" t="shared" si="1" ref="AF14:AF45">+AE14/AE13-1</f>
        <v>0.018518518518518823</v>
      </c>
      <c r="AG14" s="147">
        <f aca="true" t="shared" si="2" ref="AG14:AG45">+AE14/$AE$13-1</f>
        <v>0.018518518518518823</v>
      </c>
      <c r="AH14" s="4"/>
      <c r="AI14" s="143"/>
      <c r="AJ14" s="143"/>
    </row>
    <row r="15" spans="1:36" ht="13.5" customHeight="1">
      <c r="A15" s="10"/>
      <c r="B15" s="172"/>
      <c r="C15" s="191" t="s">
        <v>7</v>
      </c>
      <c r="D15" s="15"/>
      <c r="E15" s="12"/>
      <c r="F15" s="10"/>
      <c r="G15" s="12"/>
      <c r="H15" s="11"/>
      <c r="J15" s="4"/>
      <c r="Q15" s="12"/>
      <c r="R15" s="25"/>
      <c r="S15" s="136"/>
      <c r="T15" s="208"/>
      <c r="U15" s="139">
        <v>40</v>
      </c>
      <c r="V15" s="140">
        <v>240.9</v>
      </c>
      <c r="W15" s="158">
        <f t="shared" si="0"/>
        <v>1759.9163298750002</v>
      </c>
      <c r="X15" s="158">
        <f t="shared" si="0"/>
        <v>1808.3543940000004</v>
      </c>
      <c r="Y15" s="158">
        <f t="shared" si="0"/>
        <v>1856.792458125</v>
      </c>
      <c r="Z15" s="158">
        <f t="shared" si="0"/>
        <v>1905.23052225</v>
      </c>
      <c r="AA15" s="158">
        <f t="shared" si="0"/>
        <v>1969.8146077500005</v>
      </c>
      <c r="AB15" s="158">
        <f t="shared" si="0"/>
        <v>2034.3986932500004</v>
      </c>
      <c r="AC15" s="158">
        <f t="shared" si="0"/>
        <v>2098.9827787500003</v>
      </c>
      <c r="AD15" s="158">
        <f t="shared" si="0"/>
        <v>2123.2018108125003</v>
      </c>
      <c r="AE15" s="158">
        <f t="shared" si="0"/>
        <v>2147.4208428750003</v>
      </c>
      <c r="AF15" s="146">
        <f t="shared" si="1"/>
        <v>0.018604651162790642</v>
      </c>
      <c r="AG15" s="147">
        <f t="shared" si="2"/>
        <v>0.03746770025839807</v>
      </c>
      <c r="AH15" s="4"/>
      <c r="AI15" s="143"/>
      <c r="AJ15" s="143"/>
    </row>
    <row r="16" spans="1:36" ht="13.5" customHeight="1">
      <c r="A16" s="10"/>
      <c r="B16" s="172"/>
      <c r="C16" s="192"/>
      <c r="D16" s="16"/>
      <c r="E16" s="12"/>
      <c r="F16" s="10"/>
      <c r="G16" s="14"/>
      <c r="H16" s="11"/>
      <c r="J16" s="12"/>
      <c r="Q16" s="12"/>
      <c r="R16" s="25"/>
      <c r="S16" s="136"/>
      <c r="T16" s="208"/>
      <c r="U16" s="144">
        <v>45</v>
      </c>
      <c r="V16" s="145">
        <v>245.5</v>
      </c>
      <c r="W16" s="157">
        <f t="shared" si="0"/>
        <v>1793.522038125</v>
      </c>
      <c r="X16" s="157">
        <f t="shared" si="0"/>
        <v>1842.8850300000001</v>
      </c>
      <c r="Y16" s="157">
        <f t="shared" si="0"/>
        <v>1892.2480218750002</v>
      </c>
      <c r="Z16" s="157">
        <f t="shared" si="0"/>
        <v>1941.61101375</v>
      </c>
      <c r="AA16" s="157">
        <f t="shared" si="0"/>
        <v>2007.4283362500003</v>
      </c>
      <c r="AB16" s="157">
        <f t="shared" si="0"/>
        <v>2073.24565875</v>
      </c>
      <c r="AC16" s="157">
        <f t="shared" si="0"/>
        <v>2139.06298125</v>
      </c>
      <c r="AD16" s="157">
        <f t="shared" si="0"/>
        <v>2163.7444771875003</v>
      </c>
      <c r="AE16" s="157">
        <f t="shared" si="0"/>
        <v>2188.4259731250004</v>
      </c>
      <c r="AF16" s="146">
        <f t="shared" si="1"/>
        <v>0.019095060190950752</v>
      </c>
      <c r="AG16" s="147">
        <f t="shared" si="2"/>
        <v>0.05727820844099929</v>
      </c>
      <c r="AH16" s="4"/>
      <c r="AI16" s="143"/>
      <c r="AJ16" s="143"/>
    </row>
    <row r="17" spans="1:36" ht="13.5" customHeight="1">
      <c r="A17" s="10"/>
      <c r="B17" s="172"/>
      <c r="C17" s="193"/>
      <c r="D17" s="191" t="s">
        <v>8</v>
      </c>
      <c r="E17" s="15"/>
      <c r="F17" s="12"/>
      <c r="G17" s="14"/>
      <c r="J17" s="12"/>
      <c r="K17" s="26"/>
      <c r="L17" s="5"/>
      <c r="M17" s="12"/>
      <c r="N17" s="12"/>
      <c r="O17" s="27"/>
      <c r="P17" s="12"/>
      <c r="Q17" s="12"/>
      <c r="R17" s="25"/>
      <c r="S17" s="136"/>
      <c r="T17" s="208"/>
      <c r="U17" s="139">
        <v>50</v>
      </c>
      <c r="V17" s="160">
        <v>250.1</v>
      </c>
      <c r="W17" s="158">
        <f t="shared" si="0"/>
        <v>1827.1277463750005</v>
      </c>
      <c r="X17" s="158">
        <f t="shared" si="0"/>
        <v>1877.4156659999999</v>
      </c>
      <c r="Y17" s="158">
        <f t="shared" si="0"/>
        <v>1927.703585625</v>
      </c>
      <c r="Z17" s="158">
        <f t="shared" si="0"/>
        <v>1977.99150525</v>
      </c>
      <c r="AA17" s="158">
        <f t="shared" si="0"/>
        <v>2045.0420647500002</v>
      </c>
      <c r="AB17" s="158">
        <f t="shared" si="0"/>
        <v>2112.09262425</v>
      </c>
      <c r="AC17" s="158">
        <f t="shared" si="0"/>
        <v>2179.1431837500004</v>
      </c>
      <c r="AD17" s="158">
        <f t="shared" si="0"/>
        <v>2204.2871435625</v>
      </c>
      <c r="AE17" s="158">
        <f t="shared" si="0"/>
        <v>2229.4311033750005</v>
      </c>
      <c r="AF17" s="146">
        <f t="shared" si="1"/>
        <v>0.018737270875763823</v>
      </c>
      <c r="AG17" s="147">
        <f t="shared" si="2"/>
        <v>0.0770887166236005</v>
      </c>
      <c r="AH17" s="4"/>
      <c r="AI17" s="143"/>
      <c r="AJ17" s="143"/>
    </row>
    <row r="18" spans="1:36" ht="13.5" customHeight="1">
      <c r="A18" s="10"/>
      <c r="B18" s="172"/>
      <c r="C18" s="193"/>
      <c r="D18" s="192"/>
      <c r="E18" s="16"/>
      <c r="F18" s="12"/>
      <c r="G18" s="10"/>
      <c r="J18" s="12" t="s">
        <v>0</v>
      </c>
      <c r="K18" s="26"/>
      <c r="L18" s="5"/>
      <c r="M18" s="12"/>
      <c r="P18" s="12"/>
      <c r="Q18" s="12"/>
      <c r="R18" s="25"/>
      <c r="S18" s="136"/>
      <c r="T18" s="208"/>
      <c r="U18" s="144">
        <v>55</v>
      </c>
      <c r="V18" s="161">
        <v>254.7</v>
      </c>
      <c r="W18" s="157">
        <f t="shared" si="0"/>
        <v>1860.7334546250004</v>
      </c>
      <c r="X18" s="157">
        <f t="shared" si="0"/>
        <v>1911.9463020000003</v>
      </c>
      <c r="Y18" s="157">
        <f t="shared" si="0"/>
        <v>1963.1591493750002</v>
      </c>
      <c r="Z18" s="157">
        <f t="shared" si="0"/>
        <v>2014.37199675</v>
      </c>
      <c r="AA18" s="157">
        <f t="shared" si="0"/>
        <v>2082.6557932500004</v>
      </c>
      <c r="AB18" s="157">
        <f t="shared" si="0"/>
        <v>2150.9395897500003</v>
      </c>
      <c r="AC18" s="157">
        <f t="shared" si="0"/>
        <v>2219.22338625</v>
      </c>
      <c r="AD18" s="157">
        <f t="shared" si="0"/>
        <v>2244.8298099375</v>
      </c>
      <c r="AE18" s="157">
        <f t="shared" si="0"/>
        <v>2270.436233625</v>
      </c>
      <c r="AF18" s="146">
        <f t="shared" si="1"/>
        <v>0.018392642942822723</v>
      </c>
      <c r="AG18" s="147">
        <f t="shared" si="2"/>
        <v>0.0968992248062015</v>
      </c>
      <c r="AH18" s="4"/>
      <c r="AI18" s="143"/>
      <c r="AJ18" s="143"/>
    </row>
    <row r="19" spans="1:36" ht="13.5" customHeight="1">
      <c r="A19" s="10"/>
      <c r="B19" s="172"/>
      <c r="C19" s="193"/>
      <c r="D19" s="193"/>
      <c r="E19" s="188" t="s">
        <v>9</v>
      </c>
      <c r="F19" s="165" t="s">
        <v>10</v>
      </c>
      <c r="G19" s="17"/>
      <c r="H19" s="18"/>
      <c r="J19" s="12"/>
      <c r="K19" s="26"/>
      <c r="L19" s="5"/>
      <c r="M19" s="12"/>
      <c r="P19" s="12"/>
      <c r="Q19" s="12"/>
      <c r="R19" s="25"/>
      <c r="S19" s="136"/>
      <c r="T19" s="208"/>
      <c r="U19" s="139">
        <v>60</v>
      </c>
      <c r="V19" s="160">
        <v>259.4</v>
      </c>
      <c r="W19" s="158">
        <f t="shared" si="0"/>
        <v>1895.06972175</v>
      </c>
      <c r="X19" s="158">
        <f t="shared" si="0"/>
        <v>1947.227604</v>
      </c>
      <c r="Y19" s="158">
        <f t="shared" si="0"/>
        <v>1999.3854862500002</v>
      </c>
      <c r="Z19" s="158">
        <f t="shared" si="0"/>
        <v>2051.5433685</v>
      </c>
      <c r="AA19" s="158">
        <f t="shared" si="0"/>
        <v>2121.0872115</v>
      </c>
      <c r="AB19" s="158">
        <f t="shared" si="0"/>
        <v>2190.6310545</v>
      </c>
      <c r="AC19" s="158">
        <f t="shared" si="0"/>
        <v>2260.1748975</v>
      </c>
      <c r="AD19" s="158">
        <f t="shared" si="0"/>
        <v>2286.253838625</v>
      </c>
      <c r="AE19" s="158">
        <f t="shared" si="0"/>
        <v>2312.33277975</v>
      </c>
      <c r="AF19" s="146">
        <f t="shared" si="1"/>
        <v>0.018453082057322323</v>
      </c>
      <c r="AG19" s="147">
        <f t="shared" si="2"/>
        <v>0.11714039621016359</v>
      </c>
      <c r="AH19" s="4"/>
      <c r="AI19" s="143"/>
      <c r="AJ19" s="143"/>
    </row>
    <row r="20" spans="1:36" ht="13.5" customHeight="1">
      <c r="A20" s="10"/>
      <c r="B20" s="172"/>
      <c r="C20" s="193"/>
      <c r="D20" s="193"/>
      <c r="E20" s="189"/>
      <c r="F20" s="166"/>
      <c r="G20" s="17"/>
      <c r="H20" s="18"/>
      <c r="I20" s="19"/>
      <c r="J20" s="19"/>
      <c r="K20" s="19"/>
      <c r="L20" s="19"/>
      <c r="P20" s="19"/>
      <c r="Q20" s="19"/>
      <c r="R20" s="25"/>
      <c r="S20" s="136"/>
      <c r="T20" s="208"/>
      <c r="U20" s="144">
        <v>65</v>
      </c>
      <c r="V20" s="161">
        <v>264.4</v>
      </c>
      <c r="W20" s="157">
        <f t="shared" si="0"/>
        <v>1931.5976655000004</v>
      </c>
      <c r="X20" s="157">
        <f t="shared" si="0"/>
        <v>1984.760904</v>
      </c>
      <c r="Y20" s="157">
        <f t="shared" si="0"/>
        <v>2037.9241425</v>
      </c>
      <c r="Z20" s="157">
        <f t="shared" si="0"/>
        <v>2091.087381</v>
      </c>
      <c r="AA20" s="157">
        <f t="shared" si="0"/>
        <v>2161.971699</v>
      </c>
      <c r="AB20" s="157">
        <f t="shared" si="0"/>
        <v>2232.856017</v>
      </c>
      <c r="AC20" s="157">
        <f t="shared" si="0"/>
        <v>2303.7403350000004</v>
      </c>
      <c r="AD20" s="157">
        <f t="shared" si="0"/>
        <v>2330.32195425</v>
      </c>
      <c r="AE20" s="157">
        <f t="shared" si="0"/>
        <v>2356.9035734999998</v>
      </c>
      <c r="AF20" s="146">
        <f t="shared" si="1"/>
        <v>0.019275250578257408</v>
      </c>
      <c r="AG20" s="147">
        <f t="shared" si="2"/>
        <v>0.1386735572782083</v>
      </c>
      <c r="AH20" s="4"/>
      <c r="AI20" s="143"/>
      <c r="AJ20" s="143"/>
    </row>
    <row r="21" spans="1:36" ht="13.5" customHeight="1">
      <c r="A21" s="10"/>
      <c r="B21" s="172"/>
      <c r="C21" s="193"/>
      <c r="D21" s="193"/>
      <c r="E21" s="189"/>
      <c r="F21" s="166"/>
      <c r="G21" s="17"/>
      <c r="H21" s="18"/>
      <c r="I21" s="19"/>
      <c r="J21" s="19"/>
      <c r="K21" s="19"/>
      <c r="L21" s="19"/>
      <c r="P21" s="24"/>
      <c r="Q21" s="19"/>
      <c r="R21" s="25"/>
      <c r="S21" s="136"/>
      <c r="T21" s="208"/>
      <c r="U21" s="139">
        <v>70</v>
      </c>
      <c r="V21" s="160">
        <v>269.7</v>
      </c>
      <c r="W21" s="158">
        <f t="shared" si="0"/>
        <v>1970.3172858750004</v>
      </c>
      <c r="X21" s="158">
        <f t="shared" si="0"/>
        <v>2024.5462020000002</v>
      </c>
      <c r="Y21" s="158">
        <f t="shared" si="0"/>
        <v>2078.775118125</v>
      </c>
      <c r="Z21" s="158">
        <f t="shared" si="0"/>
        <v>2133.00403425</v>
      </c>
      <c r="AA21" s="158">
        <f t="shared" si="0"/>
        <v>2205.3092557500004</v>
      </c>
      <c r="AB21" s="158">
        <f t="shared" si="0"/>
        <v>2277.61447725</v>
      </c>
      <c r="AC21" s="158">
        <f t="shared" si="0"/>
        <v>2349.9196987500004</v>
      </c>
      <c r="AD21" s="158">
        <f t="shared" si="0"/>
        <v>2377.0341568125004</v>
      </c>
      <c r="AE21" s="158">
        <f t="shared" si="0"/>
        <v>2404.148614875</v>
      </c>
      <c r="AF21" s="146">
        <f t="shared" si="1"/>
        <v>0.020045385779122737</v>
      </c>
      <c r="AG21" s="147">
        <f t="shared" si="2"/>
        <v>0.16149870801033583</v>
      </c>
      <c r="AH21" s="4"/>
      <c r="AI21" s="143"/>
      <c r="AJ21" s="143"/>
    </row>
    <row r="22" spans="1:36" ht="13.5" customHeight="1">
      <c r="A22" s="10"/>
      <c r="B22" s="172"/>
      <c r="C22" s="193"/>
      <c r="D22" s="193"/>
      <c r="E22" s="189"/>
      <c r="F22" s="166"/>
      <c r="G22" s="17"/>
      <c r="H22" s="30"/>
      <c r="I22" s="19"/>
      <c r="J22" s="19"/>
      <c r="K22" s="19"/>
      <c r="L22" s="19"/>
      <c r="M22" s="19"/>
      <c r="N22" s="19"/>
      <c r="O22" s="19"/>
      <c r="P22" s="19"/>
      <c r="Q22" s="19"/>
      <c r="R22" s="25"/>
      <c r="S22" s="136"/>
      <c r="T22" s="208"/>
      <c r="U22" s="144">
        <v>75</v>
      </c>
      <c r="V22" s="161">
        <v>274.6</v>
      </c>
      <c r="W22" s="157">
        <f t="shared" si="0"/>
        <v>2006.1146707500004</v>
      </c>
      <c r="X22" s="157">
        <f t="shared" si="0"/>
        <v>2061.328836</v>
      </c>
      <c r="Y22" s="157">
        <f t="shared" si="0"/>
        <v>2116.5430012500005</v>
      </c>
      <c r="Z22" s="157">
        <f t="shared" si="0"/>
        <v>2171.7571665000005</v>
      </c>
      <c r="AA22" s="157">
        <f t="shared" si="0"/>
        <v>2245.3760535</v>
      </c>
      <c r="AB22" s="157">
        <f t="shared" si="0"/>
        <v>2318.9949405000007</v>
      </c>
      <c r="AC22" s="157">
        <f t="shared" si="0"/>
        <v>2392.6138275000008</v>
      </c>
      <c r="AD22" s="157">
        <f t="shared" si="0"/>
        <v>2420.2209101250005</v>
      </c>
      <c r="AE22" s="157">
        <f t="shared" si="0"/>
        <v>2447.8279927500007</v>
      </c>
      <c r="AF22" s="146">
        <f t="shared" si="1"/>
        <v>0.018168335187245477</v>
      </c>
      <c r="AG22" s="147">
        <f t="shared" si="2"/>
        <v>0.1826012058570201</v>
      </c>
      <c r="AH22" s="4"/>
      <c r="AI22" s="143"/>
      <c r="AJ22" s="143"/>
    </row>
    <row r="23" spans="1:36" ht="13.5" customHeight="1" thickBot="1">
      <c r="A23" s="10"/>
      <c r="B23" s="172"/>
      <c r="C23" s="193"/>
      <c r="D23" s="193"/>
      <c r="E23" s="189"/>
      <c r="F23" s="167"/>
      <c r="G23" s="184" t="s">
        <v>11</v>
      </c>
      <c r="H23" s="31"/>
      <c r="I23" s="19"/>
      <c r="J23" s="19"/>
      <c r="K23" s="19"/>
      <c r="L23" s="19"/>
      <c r="M23" s="19"/>
      <c r="N23" s="19"/>
      <c r="O23" s="19"/>
      <c r="P23" s="19"/>
      <c r="Q23" s="19"/>
      <c r="R23" s="25"/>
      <c r="S23" s="136"/>
      <c r="T23" s="208"/>
      <c r="U23" s="139">
        <v>80</v>
      </c>
      <c r="V23" s="160">
        <v>279.3</v>
      </c>
      <c r="W23" s="158">
        <f aca="true" t="shared" si="3" ref="W23:AE32">+$AG$7*(1+W$11)*$V23/100*(1+$AD$5)</f>
        <v>2040.4509378750004</v>
      </c>
      <c r="X23" s="158">
        <f t="shared" si="3"/>
        <v>2096.6101380000005</v>
      </c>
      <c r="Y23" s="158">
        <f t="shared" si="3"/>
        <v>2152.769338125</v>
      </c>
      <c r="Z23" s="158">
        <f t="shared" si="3"/>
        <v>2208.92853825</v>
      </c>
      <c r="AA23" s="158">
        <f t="shared" si="3"/>
        <v>2283.8074717500003</v>
      </c>
      <c r="AB23" s="158">
        <f t="shared" si="3"/>
        <v>2358.6864052500005</v>
      </c>
      <c r="AC23" s="158">
        <f t="shared" si="3"/>
        <v>2433.5653387500006</v>
      </c>
      <c r="AD23" s="158">
        <f t="shared" si="3"/>
        <v>2461.6449388125</v>
      </c>
      <c r="AE23" s="158">
        <f t="shared" si="3"/>
        <v>2489.7245388750007</v>
      </c>
      <c r="AF23" s="146">
        <f t="shared" si="1"/>
        <v>0.01711580480699193</v>
      </c>
      <c r="AG23" s="147">
        <f t="shared" si="2"/>
        <v>0.2028423772609822</v>
      </c>
      <c r="AH23" s="4"/>
      <c r="AI23" s="143"/>
      <c r="AJ23" s="143"/>
    </row>
    <row r="24" spans="1:36" ht="13.5" customHeight="1">
      <c r="A24" s="10"/>
      <c r="B24" s="172"/>
      <c r="C24" s="193"/>
      <c r="D24" s="193"/>
      <c r="E24" s="189"/>
      <c r="F24" s="167"/>
      <c r="G24" s="185"/>
      <c r="H24" s="31"/>
      <c r="I24" s="19"/>
      <c r="J24" s="19"/>
      <c r="K24" s="19"/>
      <c r="L24" s="19"/>
      <c r="M24" s="19"/>
      <c r="N24" s="19"/>
      <c r="O24" s="19"/>
      <c r="P24" s="19"/>
      <c r="Q24" s="19"/>
      <c r="R24" s="25"/>
      <c r="S24" s="136"/>
      <c r="T24" s="208"/>
      <c r="U24" s="144">
        <v>85</v>
      </c>
      <c r="V24" s="161">
        <v>285.5</v>
      </c>
      <c r="W24" s="157">
        <f t="shared" si="3"/>
        <v>2085.7455881250003</v>
      </c>
      <c r="X24" s="157">
        <f t="shared" si="3"/>
        <v>2143.1514300000003</v>
      </c>
      <c r="Y24" s="157">
        <f t="shared" si="3"/>
        <v>2200.5572718750004</v>
      </c>
      <c r="Z24" s="157">
        <f t="shared" si="3"/>
        <v>2257.96311375</v>
      </c>
      <c r="AA24" s="157">
        <f t="shared" si="3"/>
        <v>2334.5042362500003</v>
      </c>
      <c r="AB24" s="157">
        <f t="shared" si="3"/>
        <v>2411.0453587500006</v>
      </c>
      <c r="AC24" s="157">
        <f t="shared" si="3"/>
        <v>2487.5864812500004</v>
      </c>
      <c r="AD24" s="157">
        <f t="shared" si="3"/>
        <v>2516.2894021875</v>
      </c>
      <c r="AE24" s="157">
        <f t="shared" si="3"/>
        <v>2544.9923231250004</v>
      </c>
      <c r="AF24" s="146">
        <f t="shared" si="1"/>
        <v>0.022198353025420614</v>
      </c>
      <c r="AG24" s="147">
        <f t="shared" si="2"/>
        <v>0.2295434969853576</v>
      </c>
      <c r="AH24" s="4"/>
      <c r="AI24" s="143"/>
      <c r="AJ24" s="143"/>
    </row>
    <row r="25" spans="1:36" ht="13.5" customHeight="1">
      <c r="A25" s="10"/>
      <c r="B25" s="172"/>
      <c r="C25" s="193"/>
      <c r="D25" s="193"/>
      <c r="E25" s="189"/>
      <c r="F25" s="167"/>
      <c r="G25" s="185"/>
      <c r="H25" s="17"/>
      <c r="I25" s="19"/>
      <c r="J25" s="19"/>
      <c r="K25" s="19"/>
      <c r="L25" s="19"/>
      <c r="M25" s="19"/>
      <c r="N25" s="19"/>
      <c r="O25" s="19"/>
      <c r="P25" s="19"/>
      <c r="Q25" s="19"/>
      <c r="R25" s="25"/>
      <c r="S25" s="136"/>
      <c r="T25" s="208"/>
      <c r="U25" s="139">
        <v>90</v>
      </c>
      <c r="V25" s="160">
        <v>291.7</v>
      </c>
      <c r="W25" s="158">
        <f t="shared" si="3"/>
        <v>2131.040238375</v>
      </c>
      <c r="X25" s="158">
        <f t="shared" si="3"/>
        <v>2189.6927220000002</v>
      </c>
      <c r="Y25" s="158">
        <f t="shared" si="3"/>
        <v>2248.345205625</v>
      </c>
      <c r="Z25" s="158">
        <f t="shared" si="3"/>
        <v>2306.99768925</v>
      </c>
      <c r="AA25" s="158">
        <f t="shared" si="3"/>
        <v>2385.2010007500003</v>
      </c>
      <c r="AB25" s="158">
        <f t="shared" si="3"/>
        <v>2463.40431225</v>
      </c>
      <c r="AC25" s="158">
        <f t="shared" si="3"/>
        <v>2541.6076237500006</v>
      </c>
      <c r="AD25" s="158">
        <f t="shared" si="3"/>
        <v>2570.9338655624997</v>
      </c>
      <c r="AE25" s="158">
        <f t="shared" si="3"/>
        <v>2600.260107375</v>
      </c>
      <c r="AF25" s="146">
        <f t="shared" si="1"/>
        <v>0.021716287215411523</v>
      </c>
      <c r="AG25" s="147">
        <f t="shared" si="2"/>
        <v>0.256244616709733</v>
      </c>
      <c r="AH25" s="4"/>
      <c r="AI25" s="143"/>
      <c r="AJ25" s="143"/>
    </row>
    <row r="26" spans="1:36" ht="13.5" customHeight="1">
      <c r="A26" s="10"/>
      <c r="B26" s="172"/>
      <c r="C26" s="193"/>
      <c r="D26" s="193"/>
      <c r="E26" s="189"/>
      <c r="F26" s="167"/>
      <c r="G26" s="185"/>
      <c r="H26" s="17"/>
      <c r="I26" s="19"/>
      <c r="J26" s="19"/>
      <c r="K26" s="19"/>
      <c r="L26" s="19"/>
      <c r="M26" s="19"/>
      <c r="N26" s="19"/>
      <c r="O26" s="19"/>
      <c r="P26" s="19"/>
      <c r="Q26" s="19"/>
      <c r="R26" s="25"/>
      <c r="S26" s="136"/>
      <c r="T26" s="208"/>
      <c r="U26" s="144">
        <v>95</v>
      </c>
      <c r="V26" s="161">
        <v>297.9</v>
      </c>
      <c r="W26" s="157">
        <f t="shared" si="3"/>
        <v>2176.3348886250005</v>
      </c>
      <c r="X26" s="157">
        <f t="shared" si="3"/>
        <v>2236.234014</v>
      </c>
      <c r="Y26" s="157">
        <f t="shared" si="3"/>
        <v>2296.1331393749997</v>
      </c>
      <c r="Z26" s="157">
        <f t="shared" si="3"/>
        <v>2356.0322647499997</v>
      </c>
      <c r="AA26" s="157">
        <f t="shared" si="3"/>
        <v>2435.8977652500002</v>
      </c>
      <c r="AB26" s="157">
        <f t="shared" si="3"/>
        <v>2515.7632657500003</v>
      </c>
      <c r="AC26" s="157">
        <f t="shared" si="3"/>
        <v>2595.62876625</v>
      </c>
      <c r="AD26" s="157">
        <f t="shared" si="3"/>
        <v>2625.5783289375</v>
      </c>
      <c r="AE26" s="157">
        <f t="shared" si="3"/>
        <v>2655.527891625</v>
      </c>
      <c r="AF26" s="146">
        <f t="shared" si="1"/>
        <v>0.021254713747000276</v>
      </c>
      <c r="AG26" s="147">
        <f t="shared" si="2"/>
        <v>0.2829457364341086</v>
      </c>
      <c r="AH26" s="4"/>
      <c r="AI26" s="143"/>
      <c r="AJ26" s="143"/>
    </row>
    <row r="27" spans="1:36" ht="13.5" customHeight="1">
      <c r="A27" s="10"/>
      <c r="B27" s="172"/>
      <c r="C27" s="193"/>
      <c r="D27" s="193"/>
      <c r="E27" s="189"/>
      <c r="F27" s="167"/>
      <c r="G27" s="185"/>
      <c r="H27" s="178" t="s">
        <v>12</v>
      </c>
      <c r="I27" s="19"/>
      <c r="J27" s="19"/>
      <c r="K27" s="19"/>
      <c r="L27" s="19"/>
      <c r="M27" s="19"/>
      <c r="N27" s="19"/>
      <c r="O27" s="19"/>
      <c r="P27" s="19"/>
      <c r="Q27" s="19"/>
      <c r="R27" s="25"/>
      <c r="S27" s="136"/>
      <c r="T27" s="208"/>
      <c r="U27" s="139">
        <v>100</v>
      </c>
      <c r="V27" s="160">
        <v>304.3</v>
      </c>
      <c r="W27" s="158">
        <f t="shared" si="3"/>
        <v>2223.0906566250005</v>
      </c>
      <c r="X27" s="158">
        <f t="shared" si="3"/>
        <v>2284.2766380000003</v>
      </c>
      <c r="Y27" s="158">
        <f t="shared" si="3"/>
        <v>2345.462619375</v>
      </c>
      <c r="Z27" s="158">
        <f t="shared" si="3"/>
        <v>2406.6486007500002</v>
      </c>
      <c r="AA27" s="158">
        <f t="shared" si="3"/>
        <v>2488.2299092500007</v>
      </c>
      <c r="AB27" s="158">
        <f t="shared" si="3"/>
        <v>2569.81121775</v>
      </c>
      <c r="AC27" s="158">
        <f t="shared" si="3"/>
        <v>2651.392526250001</v>
      </c>
      <c r="AD27" s="158">
        <f t="shared" si="3"/>
        <v>2681.9855169375005</v>
      </c>
      <c r="AE27" s="158">
        <f t="shared" si="3"/>
        <v>2712.578507625001</v>
      </c>
      <c r="AF27" s="146">
        <f t="shared" si="1"/>
        <v>0.021483719368916132</v>
      </c>
      <c r="AG27" s="147">
        <f t="shared" si="2"/>
        <v>0.31050818260120616</v>
      </c>
      <c r="AH27" s="4"/>
      <c r="AI27" s="143"/>
      <c r="AJ27" s="143"/>
    </row>
    <row r="28" spans="1:36" ht="13.5" customHeight="1">
      <c r="A28" s="10"/>
      <c r="B28" s="172"/>
      <c r="C28" s="193"/>
      <c r="D28" s="193"/>
      <c r="E28" s="189"/>
      <c r="F28" s="167"/>
      <c r="G28" s="186"/>
      <c r="H28" s="179"/>
      <c r="I28" s="19"/>
      <c r="J28" s="19"/>
      <c r="K28" s="19"/>
      <c r="L28" s="19"/>
      <c r="M28" s="19"/>
      <c r="N28" s="19"/>
      <c r="O28" s="19"/>
      <c r="P28" s="19"/>
      <c r="Q28" s="19"/>
      <c r="R28" s="25"/>
      <c r="S28" s="136"/>
      <c r="T28" s="208"/>
      <c r="U28" s="144">
        <v>105</v>
      </c>
      <c r="V28" s="161">
        <v>311.1</v>
      </c>
      <c r="W28" s="157">
        <f t="shared" si="3"/>
        <v>2272.7686601250007</v>
      </c>
      <c r="X28" s="157">
        <f t="shared" si="3"/>
        <v>2335.3219260000005</v>
      </c>
      <c r="Y28" s="157">
        <f t="shared" si="3"/>
        <v>2397.8751918750004</v>
      </c>
      <c r="Z28" s="157">
        <f t="shared" si="3"/>
        <v>2460.4284577500002</v>
      </c>
      <c r="AA28" s="157">
        <f t="shared" si="3"/>
        <v>2543.8328122500006</v>
      </c>
      <c r="AB28" s="157">
        <f t="shared" si="3"/>
        <v>2627.2371667500006</v>
      </c>
      <c r="AC28" s="157">
        <f t="shared" si="3"/>
        <v>2710.6415212500006</v>
      </c>
      <c r="AD28" s="157">
        <f t="shared" si="3"/>
        <v>2741.9181541875005</v>
      </c>
      <c r="AE28" s="157">
        <f t="shared" si="3"/>
        <v>2773.194787125001</v>
      </c>
      <c r="AF28" s="146">
        <f t="shared" si="1"/>
        <v>0.022346368715083775</v>
      </c>
      <c r="AG28" s="147">
        <f t="shared" si="2"/>
        <v>0.3397932816537472</v>
      </c>
      <c r="AH28" s="4"/>
      <c r="AI28" s="143"/>
      <c r="AJ28" s="143"/>
    </row>
    <row r="29" spans="1:36" ht="13.5" customHeight="1">
      <c r="A29" s="10"/>
      <c r="B29" s="172"/>
      <c r="C29" s="193"/>
      <c r="D29" s="193"/>
      <c r="E29" s="189"/>
      <c r="F29" s="167"/>
      <c r="G29" s="186"/>
      <c r="H29" s="179"/>
      <c r="I29" s="19"/>
      <c r="J29" s="19"/>
      <c r="K29" s="19"/>
      <c r="L29" s="19"/>
      <c r="M29" s="19"/>
      <c r="N29" s="19"/>
      <c r="O29" s="19"/>
      <c r="P29" s="19"/>
      <c r="Q29" s="19"/>
      <c r="R29" s="25"/>
      <c r="S29" s="136"/>
      <c r="T29" s="208"/>
      <c r="U29" s="139">
        <v>110</v>
      </c>
      <c r="V29" s="160">
        <v>318.1</v>
      </c>
      <c r="W29" s="158">
        <f t="shared" si="3"/>
        <v>2323.9077813750005</v>
      </c>
      <c r="X29" s="158">
        <f t="shared" si="3"/>
        <v>2387.8685460000006</v>
      </c>
      <c r="Y29" s="158">
        <f t="shared" si="3"/>
        <v>2451.8293106250003</v>
      </c>
      <c r="Z29" s="158">
        <f t="shared" si="3"/>
        <v>2515.79007525</v>
      </c>
      <c r="AA29" s="158">
        <f t="shared" si="3"/>
        <v>2601.0710947500006</v>
      </c>
      <c r="AB29" s="158">
        <f t="shared" si="3"/>
        <v>2686.352114250001</v>
      </c>
      <c r="AC29" s="158">
        <f t="shared" si="3"/>
        <v>2771.633133750001</v>
      </c>
      <c r="AD29" s="158">
        <f t="shared" si="3"/>
        <v>2803.613516062501</v>
      </c>
      <c r="AE29" s="158">
        <f t="shared" si="3"/>
        <v>2835.5938983750007</v>
      </c>
      <c r="AF29" s="146">
        <f t="shared" si="1"/>
        <v>0.022500803600128405</v>
      </c>
      <c r="AG29" s="147">
        <f t="shared" si="2"/>
        <v>0.3699397071490098</v>
      </c>
      <c r="AH29" s="4"/>
      <c r="AI29" s="143"/>
      <c r="AJ29" s="143"/>
    </row>
    <row r="30" spans="1:36" ht="13.5" customHeight="1">
      <c r="A30" s="10"/>
      <c r="B30" s="172"/>
      <c r="C30" s="193"/>
      <c r="D30" s="193"/>
      <c r="E30" s="189"/>
      <c r="F30" s="167"/>
      <c r="G30" s="186"/>
      <c r="H30" s="179"/>
      <c r="I30" s="45"/>
      <c r="J30" s="19"/>
      <c r="K30" s="19"/>
      <c r="L30" s="19"/>
      <c r="M30" s="19"/>
      <c r="N30" s="19"/>
      <c r="O30" s="19"/>
      <c r="P30" s="19"/>
      <c r="Q30" s="19"/>
      <c r="R30" s="25"/>
      <c r="S30" s="136"/>
      <c r="T30" s="208"/>
      <c r="U30" s="144">
        <v>115</v>
      </c>
      <c r="V30" s="161">
        <v>325.7</v>
      </c>
      <c r="W30" s="157">
        <f t="shared" si="3"/>
        <v>2379.430255875</v>
      </c>
      <c r="X30" s="157">
        <f t="shared" si="3"/>
        <v>2444.919162</v>
      </c>
      <c r="Y30" s="157">
        <f t="shared" si="3"/>
        <v>2510.408068125</v>
      </c>
      <c r="Z30" s="157">
        <f t="shared" si="3"/>
        <v>2575.89697425</v>
      </c>
      <c r="AA30" s="157">
        <f t="shared" si="3"/>
        <v>2663.21551575</v>
      </c>
      <c r="AB30" s="157">
        <f t="shared" si="3"/>
        <v>2750.53405725</v>
      </c>
      <c r="AC30" s="157">
        <f t="shared" si="3"/>
        <v>2837.8525987500007</v>
      </c>
      <c r="AD30" s="157">
        <f t="shared" si="3"/>
        <v>2870.5970518125005</v>
      </c>
      <c r="AE30" s="157">
        <f t="shared" si="3"/>
        <v>2903.3415048750003</v>
      </c>
      <c r="AF30" s="146">
        <f t="shared" si="1"/>
        <v>0.023891857906318537</v>
      </c>
      <c r="AG30" s="147">
        <f t="shared" si="2"/>
        <v>0.4026701119724376</v>
      </c>
      <c r="AH30" s="4"/>
      <c r="AI30" s="143"/>
      <c r="AJ30" s="143"/>
    </row>
    <row r="31" spans="1:36" ht="13.5" customHeight="1">
      <c r="A31" s="10"/>
      <c r="B31" s="172"/>
      <c r="C31" s="193"/>
      <c r="D31" s="193"/>
      <c r="E31" s="189"/>
      <c r="F31" s="167"/>
      <c r="G31" s="186"/>
      <c r="H31" s="179"/>
      <c r="I31" s="181" t="s">
        <v>13</v>
      </c>
      <c r="J31" s="17"/>
      <c r="K31" s="19"/>
      <c r="L31" s="19"/>
      <c r="M31" s="19"/>
      <c r="N31" s="19"/>
      <c r="O31" s="19"/>
      <c r="P31" s="19"/>
      <c r="Q31" s="19"/>
      <c r="R31" s="25"/>
      <c r="S31" s="136"/>
      <c r="T31" s="208"/>
      <c r="U31" s="139">
        <v>120</v>
      </c>
      <c r="V31" s="160">
        <v>334.4</v>
      </c>
      <c r="W31" s="158">
        <f t="shared" si="3"/>
        <v>2442.988878</v>
      </c>
      <c r="X31" s="158">
        <f t="shared" si="3"/>
        <v>2510.227104</v>
      </c>
      <c r="Y31" s="158">
        <f t="shared" si="3"/>
        <v>2577.46533</v>
      </c>
      <c r="Z31" s="158">
        <f t="shared" si="3"/>
        <v>2644.703556</v>
      </c>
      <c r="AA31" s="158">
        <f t="shared" si="3"/>
        <v>2734.3545240000003</v>
      </c>
      <c r="AB31" s="158">
        <f t="shared" si="3"/>
        <v>2824.0054920000002</v>
      </c>
      <c r="AC31" s="158">
        <f t="shared" si="3"/>
        <v>2913.65646</v>
      </c>
      <c r="AD31" s="158">
        <f t="shared" si="3"/>
        <v>2947.275573</v>
      </c>
      <c r="AE31" s="158">
        <f t="shared" si="3"/>
        <v>2980.8946860000005</v>
      </c>
      <c r="AF31" s="146">
        <f t="shared" si="1"/>
        <v>0.026711697881486085</v>
      </c>
      <c r="AG31" s="147">
        <f t="shared" si="2"/>
        <v>0.4401378122308357</v>
      </c>
      <c r="AH31" s="4"/>
      <c r="AI31" s="143"/>
      <c r="AJ31" s="143"/>
    </row>
    <row r="32" spans="1:36" ht="13.5" customHeight="1">
      <c r="A32" s="10"/>
      <c r="B32" s="172"/>
      <c r="C32" s="193"/>
      <c r="D32" s="193"/>
      <c r="E32" s="189"/>
      <c r="F32" s="167"/>
      <c r="G32" s="186"/>
      <c r="H32" s="179"/>
      <c r="I32" s="176"/>
      <c r="J32" s="17"/>
      <c r="K32" s="19"/>
      <c r="L32" s="19"/>
      <c r="M32" s="19"/>
      <c r="N32" s="19"/>
      <c r="O32" s="19"/>
      <c r="P32" s="19"/>
      <c r="Q32" s="19"/>
      <c r="R32" s="25"/>
      <c r="S32" s="136"/>
      <c r="T32" s="208"/>
      <c r="U32" s="144">
        <v>125</v>
      </c>
      <c r="V32" s="161">
        <v>342.5</v>
      </c>
      <c r="W32" s="157">
        <f t="shared" si="3"/>
        <v>2502.1641468750004</v>
      </c>
      <c r="X32" s="157">
        <f t="shared" si="3"/>
        <v>2571.0310500000005</v>
      </c>
      <c r="Y32" s="157">
        <f t="shared" si="3"/>
        <v>2639.897953125</v>
      </c>
      <c r="Z32" s="157">
        <f t="shared" si="3"/>
        <v>2708.7648562500003</v>
      </c>
      <c r="AA32" s="157">
        <f t="shared" si="3"/>
        <v>2800.58739375</v>
      </c>
      <c r="AB32" s="157">
        <f t="shared" si="3"/>
        <v>2892.40993125</v>
      </c>
      <c r="AC32" s="157">
        <f t="shared" si="3"/>
        <v>2984.232468750001</v>
      </c>
      <c r="AD32" s="157">
        <f t="shared" si="3"/>
        <v>3018.6659203125005</v>
      </c>
      <c r="AE32" s="157">
        <f t="shared" si="3"/>
        <v>3053.0993718750005</v>
      </c>
      <c r="AF32" s="146">
        <f t="shared" si="1"/>
        <v>0.024222488038277534</v>
      </c>
      <c r="AG32" s="147">
        <f t="shared" si="2"/>
        <v>0.4750215331610683</v>
      </c>
      <c r="AH32" s="4"/>
      <c r="AI32" s="143"/>
      <c r="AJ32" s="143"/>
    </row>
    <row r="33" spans="1:36" ht="13.5" customHeight="1">
      <c r="A33" s="10"/>
      <c r="B33" s="172"/>
      <c r="C33" s="193"/>
      <c r="D33" s="193"/>
      <c r="E33" s="189"/>
      <c r="F33" s="167"/>
      <c r="G33" s="186"/>
      <c r="H33" s="179"/>
      <c r="I33" s="176"/>
      <c r="J33" s="17"/>
      <c r="K33" s="19"/>
      <c r="L33" s="19"/>
      <c r="M33" s="19"/>
      <c r="N33" s="19"/>
      <c r="O33" s="19"/>
      <c r="P33" s="19"/>
      <c r="Q33" s="19"/>
      <c r="R33" s="25"/>
      <c r="S33" s="136"/>
      <c r="T33" s="208"/>
      <c r="U33" s="139">
        <v>130</v>
      </c>
      <c r="V33" s="160">
        <v>350.6</v>
      </c>
      <c r="W33" s="158">
        <f aca="true" t="shared" si="4" ref="W33:AE42">+$AG$7*(1+W$11)*$V33/100*(1+$AD$5)</f>
        <v>2561.3394157500006</v>
      </c>
      <c r="X33" s="158">
        <f t="shared" si="4"/>
        <v>2631.834996</v>
      </c>
      <c r="Y33" s="158">
        <f t="shared" si="4"/>
        <v>2702.3305762500004</v>
      </c>
      <c r="Z33" s="158">
        <f t="shared" si="4"/>
        <v>2772.8261565000003</v>
      </c>
      <c r="AA33" s="158">
        <f t="shared" si="4"/>
        <v>2866.8202635000007</v>
      </c>
      <c r="AB33" s="158">
        <f t="shared" si="4"/>
        <v>2960.8143705</v>
      </c>
      <c r="AC33" s="158">
        <f t="shared" si="4"/>
        <v>3054.8084775000007</v>
      </c>
      <c r="AD33" s="158">
        <f t="shared" si="4"/>
        <v>3090.056267625</v>
      </c>
      <c r="AE33" s="158">
        <f t="shared" si="4"/>
        <v>3125.3040577500005</v>
      </c>
      <c r="AF33" s="146">
        <f t="shared" si="1"/>
        <v>0.023649635036496308</v>
      </c>
      <c r="AG33" s="147">
        <f t="shared" si="2"/>
        <v>0.5099052540913009</v>
      </c>
      <c r="AH33" s="4"/>
      <c r="AI33" s="143"/>
      <c r="AJ33" s="143"/>
    </row>
    <row r="34" spans="1:36" ht="13.5" customHeight="1">
      <c r="A34" s="10"/>
      <c r="B34" s="172"/>
      <c r="C34" s="193"/>
      <c r="D34" s="193"/>
      <c r="E34" s="189"/>
      <c r="F34" s="167"/>
      <c r="G34" s="186"/>
      <c r="H34" s="179"/>
      <c r="I34" s="176"/>
      <c r="J34" s="20"/>
      <c r="K34" s="19"/>
      <c r="L34" s="19"/>
      <c r="M34" s="19"/>
      <c r="N34" s="19"/>
      <c r="O34" s="19"/>
      <c r="P34" s="19"/>
      <c r="Q34" s="19"/>
      <c r="R34" s="25"/>
      <c r="S34" s="136"/>
      <c r="T34" s="208"/>
      <c r="U34" s="144">
        <v>135</v>
      </c>
      <c r="V34" s="161">
        <v>359</v>
      </c>
      <c r="W34" s="157">
        <f t="shared" si="4"/>
        <v>2622.7063612500006</v>
      </c>
      <c r="X34" s="157">
        <f t="shared" si="4"/>
        <v>2694.8909400000002</v>
      </c>
      <c r="Y34" s="157">
        <f t="shared" si="4"/>
        <v>2767.0755187500004</v>
      </c>
      <c r="Z34" s="157">
        <f t="shared" si="4"/>
        <v>2839.2600975</v>
      </c>
      <c r="AA34" s="157">
        <f t="shared" si="4"/>
        <v>2935.5062025</v>
      </c>
      <c r="AB34" s="157">
        <f t="shared" si="4"/>
        <v>3031.7523075000004</v>
      </c>
      <c r="AC34" s="157">
        <f t="shared" si="4"/>
        <v>3127.9984125000005</v>
      </c>
      <c r="AD34" s="157">
        <f t="shared" si="4"/>
        <v>3164.0907018750004</v>
      </c>
      <c r="AE34" s="157">
        <f t="shared" si="4"/>
        <v>3200.1829912500007</v>
      </c>
      <c r="AF34" s="146">
        <f t="shared" si="1"/>
        <v>0.02395892755276674</v>
      </c>
      <c r="AG34" s="147">
        <f t="shared" si="2"/>
        <v>0.5460809646856162</v>
      </c>
      <c r="AH34" s="4"/>
      <c r="AI34" s="143"/>
      <c r="AJ34" s="143"/>
    </row>
    <row r="35" spans="1:36" ht="13.5" customHeight="1">
      <c r="A35" s="10"/>
      <c r="B35" s="172"/>
      <c r="C35" s="193"/>
      <c r="D35" s="193"/>
      <c r="E35" s="189"/>
      <c r="F35" s="167"/>
      <c r="G35" s="186"/>
      <c r="H35" s="179"/>
      <c r="I35" s="182"/>
      <c r="J35" s="174" t="s">
        <v>14</v>
      </c>
      <c r="K35" s="19"/>
      <c r="L35" s="19"/>
      <c r="M35" s="19"/>
      <c r="N35" s="19"/>
      <c r="O35" s="19"/>
      <c r="P35" s="19"/>
      <c r="Q35" s="19"/>
      <c r="R35" s="25"/>
      <c r="S35" s="136"/>
      <c r="T35" s="208"/>
      <c r="U35" s="139">
        <v>140</v>
      </c>
      <c r="V35" s="160">
        <v>367.6</v>
      </c>
      <c r="W35" s="158">
        <f t="shared" si="4"/>
        <v>2685.534424500001</v>
      </c>
      <c r="X35" s="158">
        <f t="shared" si="4"/>
        <v>2759.4482160000002</v>
      </c>
      <c r="Y35" s="158">
        <f t="shared" si="4"/>
        <v>2833.3620075000003</v>
      </c>
      <c r="Z35" s="158">
        <f t="shared" si="4"/>
        <v>2907.275799</v>
      </c>
      <c r="AA35" s="158">
        <f t="shared" si="4"/>
        <v>3005.8275210000006</v>
      </c>
      <c r="AB35" s="158">
        <f t="shared" si="4"/>
        <v>3104.3792430000008</v>
      </c>
      <c r="AC35" s="158">
        <f t="shared" si="4"/>
        <v>3202.930965000001</v>
      </c>
      <c r="AD35" s="158">
        <f t="shared" si="4"/>
        <v>3239.8878607500005</v>
      </c>
      <c r="AE35" s="158">
        <f t="shared" si="4"/>
        <v>3276.8447565000006</v>
      </c>
      <c r="AF35" s="146">
        <f t="shared" si="1"/>
        <v>0.02395543175487469</v>
      </c>
      <c r="AG35" s="147">
        <f t="shared" si="2"/>
        <v>0.5831180017226532</v>
      </c>
      <c r="AH35" s="4"/>
      <c r="AI35" s="143"/>
      <c r="AJ35" s="143"/>
    </row>
    <row r="36" spans="1:36" ht="13.5" customHeight="1">
      <c r="A36" s="10"/>
      <c r="B36" s="172"/>
      <c r="C36" s="193"/>
      <c r="D36" s="193"/>
      <c r="E36" s="189"/>
      <c r="F36" s="167"/>
      <c r="G36" s="186"/>
      <c r="H36" s="179"/>
      <c r="I36" s="182"/>
      <c r="J36" s="175"/>
      <c r="K36" s="19"/>
      <c r="L36" s="19"/>
      <c r="M36" s="19"/>
      <c r="N36" s="19"/>
      <c r="O36" s="19"/>
      <c r="P36" s="19"/>
      <c r="Q36" s="19"/>
      <c r="R36" s="25"/>
      <c r="S36" s="136"/>
      <c r="T36" s="208"/>
      <c r="U36" s="144">
        <v>145</v>
      </c>
      <c r="V36" s="161">
        <v>376.5</v>
      </c>
      <c r="W36" s="157">
        <f t="shared" si="4"/>
        <v>2750.5541643750003</v>
      </c>
      <c r="X36" s="157">
        <f t="shared" si="4"/>
        <v>2826.2574900000004</v>
      </c>
      <c r="Y36" s="157">
        <f t="shared" si="4"/>
        <v>2901.960815625</v>
      </c>
      <c r="Z36" s="157">
        <f t="shared" si="4"/>
        <v>2977.66414125</v>
      </c>
      <c r="AA36" s="157">
        <f t="shared" si="4"/>
        <v>3078.601908750001</v>
      </c>
      <c r="AB36" s="157">
        <f t="shared" si="4"/>
        <v>3179.5396762500004</v>
      </c>
      <c r="AC36" s="157">
        <f t="shared" si="4"/>
        <v>3280.4774437500005</v>
      </c>
      <c r="AD36" s="157">
        <f t="shared" si="4"/>
        <v>3318.3291065625003</v>
      </c>
      <c r="AE36" s="157">
        <f t="shared" si="4"/>
        <v>3356.1807693750006</v>
      </c>
      <c r="AF36" s="146">
        <f t="shared" si="1"/>
        <v>0.024211099020674753</v>
      </c>
      <c r="AG36" s="147">
        <f t="shared" si="2"/>
        <v>0.621447028423773</v>
      </c>
      <c r="AH36" s="4"/>
      <c r="AI36" s="143"/>
      <c r="AJ36" s="143"/>
    </row>
    <row r="37" spans="1:36" ht="13.5" customHeight="1">
      <c r="A37" s="2"/>
      <c r="B37" s="172"/>
      <c r="C37" s="193"/>
      <c r="D37" s="193"/>
      <c r="E37" s="189"/>
      <c r="F37" s="167"/>
      <c r="G37" s="186"/>
      <c r="H37" s="179"/>
      <c r="I37" s="182"/>
      <c r="J37" s="175"/>
      <c r="K37" s="19"/>
      <c r="L37" s="19"/>
      <c r="M37" s="19"/>
      <c r="N37" s="19"/>
      <c r="O37" s="19"/>
      <c r="P37" s="19"/>
      <c r="Q37" s="19"/>
      <c r="R37" s="25"/>
      <c r="S37" s="136"/>
      <c r="T37" s="208"/>
      <c r="U37" s="139">
        <v>150</v>
      </c>
      <c r="V37" s="160">
        <v>385.5</v>
      </c>
      <c r="W37" s="158">
        <f t="shared" si="4"/>
        <v>2816.3044631250004</v>
      </c>
      <c r="X37" s="158">
        <f t="shared" si="4"/>
        <v>2893.81743</v>
      </c>
      <c r="Y37" s="158">
        <f t="shared" si="4"/>
        <v>2971.330396875</v>
      </c>
      <c r="Z37" s="158">
        <f t="shared" si="4"/>
        <v>3048.84336375</v>
      </c>
      <c r="AA37" s="158">
        <f t="shared" si="4"/>
        <v>3152.1939862500003</v>
      </c>
      <c r="AB37" s="158">
        <f t="shared" si="4"/>
        <v>3255.5446087500004</v>
      </c>
      <c r="AC37" s="158">
        <f t="shared" si="4"/>
        <v>3358.8952312500005</v>
      </c>
      <c r="AD37" s="158">
        <f t="shared" si="4"/>
        <v>3397.6517146875003</v>
      </c>
      <c r="AE37" s="158">
        <f t="shared" si="4"/>
        <v>3436.4081981250006</v>
      </c>
      <c r="AF37" s="146">
        <f t="shared" si="1"/>
        <v>0.0239043824701195</v>
      </c>
      <c r="AG37" s="147">
        <f t="shared" si="2"/>
        <v>0.6602067183462534</v>
      </c>
      <c r="AH37" s="4"/>
      <c r="AI37" s="143"/>
      <c r="AJ37" s="143"/>
    </row>
    <row r="38" spans="1:36" ht="13.5" customHeight="1">
      <c r="A38" s="2"/>
      <c r="B38" s="172"/>
      <c r="C38" s="193"/>
      <c r="D38" s="193"/>
      <c r="E38" s="189"/>
      <c r="F38" s="167"/>
      <c r="G38" s="186"/>
      <c r="H38" s="179"/>
      <c r="I38" s="182"/>
      <c r="J38" s="175"/>
      <c r="K38" s="19"/>
      <c r="L38" s="19"/>
      <c r="M38" s="19"/>
      <c r="N38" s="19"/>
      <c r="O38" s="19"/>
      <c r="P38" s="19"/>
      <c r="Q38" s="19"/>
      <c r="R38" s="25"/>
      <c r="S38" s="136"/>
      <c r="T38" s="208"/>
      <c r="U38" s="144">
        <v>155</v>
      </c>
      <c r="V38" s="161">
        <v>394.5</v>
      </c>
      <c r="W38" s="157">
        <f t="shared" si="4"/>
        <v>2882.0547618750006</v>
      </c>
      <c r="X38" s="157">
        <f t="shared" si="4"/>
        <v>2961.37737</v>
      </c>
      <c r="Y38" s="157">
        <f t="shared" si="4"/>
        <v>3040.6999781249997</v>
      </c>
      <c r="Z38" s="157">
        <f t="shared" si="4"/>
        <v>3120.0225862499997</v>
      </c>
      <c r="AA38" s="157">
        <f t="shared" si="4"/>
        <v>3225.7860637500007</v>
      </c>
      <c r="AB38" s="157">
        <f t="shared" si="4"/>
        <v>3331.5495412500004</v>
      </c>
      <c r="AC38" s="157">
        <f t="shared" si="4"/>
        <v>3437.3130187500005</v>
      </c>
      <c r="AD38" s="157">
        <f t="shared" si="4"/>
        <v>3476.9743228125003</v>
      </c>
      <c r="AE38" s="157">
        <f t="shared" si="4"/>
        <v>3516.6356268750005</v>
      </c>
      <c r="AF38" s="146">
        <f t="shared" si="1"/>
        <v>0.023346303501945442</v>
      </c>
      <c r="AG38" s="147">
        <f t="shared" si="2"/>
        <v>0.6989664082687341</v>
      </c>
      <c r="AH38" s="4"/>
      <c r="AI38" s="143"/>
      <c r="AJ38" s="143"/>
    </row>
    <row r="39" spans="1:36" ht="13.5" customHeight="1">
      <c r="A39" s="2"/>
      <c r="B39" s="173"/>
      <c r="C39" s="194"/>
      <c r="D39" s="194"/>
      <c r="E39" s="190"/>
      <c r="F39" s="167"/>
      <c r="G39" s="186"/>
      <c r="H39" s="179"/>
      <c r="I39" s="182"/>
      <c r="J39" s="176"/>
      <c r="K39" s="209" t="s">
        <v>15</v>
      </c>
      <c r="L39" s="19"/>
      <c r="M39" s="19"/>
      <c r="N39" s="19"/>
      <c r="O39" s="19"/>
      <c r="P39" s="19"/>
      <c r="Q39" s="19"/>
      <c r="R39" s="25"/>
      <c r="S39" s="136"/>
      <c r="T39" s="208"/>
      <c r="U39" s="139">
        <v>160</v>
      </c>
      <c r="V39" s="160">
        <v>405.2</v>
      </c>
      <c r="W39" s="158">
        <f t="shared" si="4"/>
        <v>2960.2245615</v>
      </c>
      <c r="X39" s="158">
        <f t="shared" si="4"/>
        <v>3041.698632</v>
      </c>
      <c r="Y39" s="158">
        <f t="shared" si="4"/>
        <v>3123.1727025</v>
      </c>
      <c r="Z39" s="158">
        <f t="shared" si="4"/>
        <v>3204.646773</v>
      </c>
      <c r="AA39" s="158">
        <f t="shared" si="4"/>
        <v>3313.278867</v>
      </c>
      <c r="AB39" s="158">
        <f t="shared" si="4"/>
        <v>3421.9109609999996</v>
      </c>
      <c r="AC39" s="158">
        <f t="shared" si="4"/>
        <v>3530.5430550000005</v>
      </c>
      <c r="AD39" s="158">
        <f t="shared" si="4"/>
        <v>3571.28009025</v>
      </c>
      <c r="AE39" s="158">
        <f t="shared" si="4"/>
        <v>3612.0171255000005</v>
      </c>
      <c r="AF39" s="146">
        <f t="shared" si="1"/>
        <v>0.027122940430925224</v>
      </c>
      <c r="AG39" s="147">
        <f t="shared" si="2"/>
        <v>0.7450473729543499</v>
      </c>
      <c r="AH39" s="4"/>
      <c r="AI39" s="143"/>
      <c r="AJ39" s="143"/>
    </row>
    <row r="40" spans="1:36" ht="13.5" customHeight="1">
      <c r="A40" s="2"/>
      <c r="B40" s="2"/>
      <c r="C40" s="12"/>
      <c r="E40" s="12"/>
      <c r="F40" s="167"/>
      <c r="G40" s="186"/>
      <c r="H40" s="179"/>
      <c r="I40" s="182"/>
      <c r="J40" s="176"/>
      <c r="K40" s="210"/>
      <c r="L40" s="19"/>
      <c r="M40" s="19"/>
      <c r="N40" s="19"/>
      <c r="O40" s="19"/>
      <c r="P40" s="19"/>
      <c r="Q40" s="19"/>
      <c r="R40" s="25"/>
      <c r="S40" s="136"/>
      <c r="T40" s="208"/>
      <c r="U40" s="144">
        <v>165</v>
      </c>
      <c r="V40" s="161">
        <v>414.7</v>
      </c>
      <c r="W40" s="157">
        <f t="shared" si="4"/>
        <v>3029.6276546250006</v>
      </c>
      <c r="X40" s="157">
        <f t="shared" si="4"/>
        <v>3113.011902</v>
      </c>
      <c r="Y40" s="157">
        <f t="shared" si="4"/>
        <v>3196.3961493750003</v>
      </c>
      <c r="Z40" s="157">
        <f t="shared" si="4"/>
        <v>3279.78039675</v>
      </c>
      <c r="AA40" s="157">
        <f t="shared" si="4"/>
        <v>3390.9593932500006</v>
      </c>
      <c r="AB40" s="157">
        <f t="shared" si="4"/>
        <v>3502.1383897500004</v>
      </c>
      <c r="AC40" s="157">
        <f t="shared" si="4"/>
        <v>3613.3173862500007</v>
      </c>
      <c r="AD40" s="157">
        <f t="shared" si="4"/>
        <v>3655.0095099375</v>
      </c>
      <c r="AE40" s="157">
        <f t="shared" si="4"/>
        <v>3696.7016336250003</v>
      </c>
      <c r="AF40" s="146">
        <f t="shared" si="1"/>
        <v>0.023445212240868596</v>
      </c>
      <c r="AG40" s="147">
        <f t="shared" si="2"/>
        <v>0.7859603789836349</v>
      </c>
      <c r="AH40" s="4"/>
      <c r="AI40" s="143"/>
      <c r="AJ40" s="143"/>
    </row>
    <row r="41" spans="1:36" ht="13.5" customHeight="1">
      <c r="A41" s="2"/>
      <c r="B41" s="2"/>
      <c r="C41" s="12"/>
      <c r="E41" s="12"/>
      <c r="F41" s="167"/>
      <c r="G41" s="186"/>
      <c r="H41" s="179"/>
      <c r="I41" s="182"/>
      <c r="J41" s="176"/>
      <c r="K41" s="210"/>
      <c r="L41" s="19"/>
      <c r="M41" s="19"/>
      <c r="N41" s="19"/>
      <c r="O41" s="19"/>
      <c r="P41" s="19"/>
      <c r="Q41" s="19"/>
      <c r="R41" s="25"/>
      <c r="S41" s="136"/>
      <c r="T41" s="208"/>
      <c r="U41" s="139">
        <v>170</v>
      </c>
      <c r="V41" s="160">
        <v>424.6</v>
      </c>
      <c r="W41" s="158">
        <f t="shared" si="4"/>
        <v>3101.9529832500007</v>
      </c>
      <c r="X41" s="158">
        <f t="shared" si="4"/>
        <v>3187.3278360000004</v>
      </c>
      <c r="Y41" s="158">
        <f t="shared" si="4"/>
        <v>3272.7026887500006</v>
      </c>
      <c r="Z41" s="158">
        <f t="shared" si="4"/>
        <v>3358.0775415000007</v>
      </c>
      <c r="AA41" s="158">
        <f t="shared" si="4"/>
        <v>3471.9106785000004</v>
      </c>
      <c r="AB41" s="158">
        <f t="shared" si="4"/>
        <v>3585.7438155000004</v>
      </c>
      <c r="AC41" s="158">
        <f t="shared" si="4"/>
        <v>3699.576952500001</v>
      </c>
      <c r="AD41" s="158">
        <f t="shared" si="4"/>
        <v>3742.264378875001</v>
      </c>
      <c r="AE41" s="158">
        <f t="shared" si="4"/>
        <v>3784.9518052500007</v>
      </c>
      <c r="AF41" s="146">
        <f t="shared" si="1"/>
        <v>0.023872679045092937</v>
      </c>
      <c r="AG41" s="147">
        <f t="shared" si="2"/>
        <v>0.8285960378983639</v>
      </c>
      <c r="AH41" s="4"/>
      <c r="AI41" s="143"/>
      <c r="AJ41" s="143"/>
    </row>
    <row r="42" spans="1:36" ht="13.5" customHeight="1">
      <c r="A42" s="2"/>
      <c r="B42" s="2"/>
      <c r="C42" s="12"/>
      <c r="D42" s="2"/>
      <c r="E42" s="12"/>
      <c r="F42" s="167"/>
      <c r="G42" s="186"/>
      <c r="H42" s="179"/>
      <c r="I42" s="182"/>
      <c r="J42" s="176"/>
      <c r="K42" s="210"/>
      <c r="L42" s="19"/>
      <c r="M42" s="19"/>
      <c r="N42" s="19"/>
      <c r="O42" s="19"/>
      <c r="P42" s="19"/>
      <c r="Q42" s="19"/>
      <c r="R42" s="25"/>
      <c r="S42" s="136"/>
      <c r="T42" s="208"/>
      <c r="U42" s="144">
        <v>175</v>
      </c>
      <c r="V42" s="161">
        <v>434.8</v>
      </c>
      <c r="W42" s="157">
        <f t="shared" si="4"/>
        <v>3176.4699885000005</v>
      </c>
      <c r="X42" s="157">
        <f t="shared" si="4"/>
        <v>3263.8957680000003</v>
      </c>
      <c r="Y42" s="157">
        <f t="shared" si="4"/>
        <v>3351.3215475000006</v>
      </c>
      <c r="Z42" s="157">
        <f t="shared" si="4"/>
        <v>3438.7473270000005</v>
      </c>
      <c r="AA42" s="157">
        <f t="shared" si="4"/>
        <v>3555.3150330000008</v>
      </c>
      <c r="AB42" s="157">
        <f t="shared" si="4"/>
        <v>3671.8827390000006</v>
      </c>
      <c r="AC42" s="157">
        <f t="shared" si="4"/>
        <v>3788.450445000001</v>
      </c>
      <c r="AD42" s="157">
        <f t="shared" si="4"/>
        <v>3832.1633347500006</v>
      </c>
      <c r="AE42" s="157">
        <f t="shared" si="4"/>
        <v>3875.8762245000003</v>
      </c>
      <c r="AF42" s="146">
        <f t="shared" si="1"/>
        <v>0.02402260951483748</v>
      </c>
      <c r="AG42" s="147">
        <f t="shared" si="2"/>
        <v>0.872523686477175</v>
      </c>
      <c r="AH42" s="4"/>
      <c r="AI42" s="143"/>
      <c r="AJ42" s="143"/>
    </row>
    <row r="43" spans="1:36" ht="13.5" customHeight="1">
      <c r="A43" s="2"/>
      <c r="B43" s="2"/>
      <c r="C43" s="12"/>
      <c r="D43" s="2"/>
      <c r="E43" s="12"/>
      <c r="F43" s="167"/>
      <c r="G43" s="186"/>
      <c r="H43" s="179"/>
      <c r="I43" s="182"/>
      <c r="J43" s="176"/>
      <c r="K43" s="211"/>
      <c r="L43" s="213" t="s">
        <v>16</v>
      </c>
      <c r="M43" s="17"/>
      <c r="N43" s="19"/>
      <c r="O43" s="19"/>
      <c r="P43" s="19"/>
      <c r="Q43" s="19"/>
      <c r="R43" s="25"/>
      <c r="S43" s="136"/>
      <c r="T43" s="208"/>
      <c r="U43" s="139">
        <v>180</v>
      </c>
      <c r="V43" s="160">
        <v>445.3</v>
      </c>
      <c r="W43" s="158">
        <f aca="true" t="shared" si="5" ref="W43:AE52">+$AG$7*(1+W$11)*$V43/100*(1+$AD$5)</f>
        <v>3253.178670375001</v>
      </c>
      <c r="X43" s="158">
        <f t="shared" si="5"/>
        <v>3342.715698000001</v>
      </c>
      <c r="Y43" s="158">
        <f t="shared" si="5"/>
        <v>3432.2527256250005</v>
      </c>
      <c r="Z43" s="158">
        <f t="shared" si="5"/>
        <v>3521.78975325</v>
      </c>
      <c r="AA43" s="158">
        <f t="shared" si="5"/>
        <v>3641.172456750001</v>
      </c>
      <c r="AB43" s="158">
        <f t="shared" si="5"/>
        <v>3760.5551602500004</v>
      </c>
      <c r="AC43" s="158">
        <f t="shared" si="5"/>
        <v>3879.937863750001</v>
      </c>
      <c r="AD43" s="158">
        <f t="shared" si="5"/>
        <v>3924.706377562501</v>
      </c>
      <c r="AE43" s="158">
        <f t="shared" si="5"/>
        <v>3969.474891375001</v>
      </c>
      <c r="AF43" s="146">
        <f t="shared" si="1"/>
        <v>0.02414903403863855</v>
      </c>
      <c r="AG43" s="147">
        <f t="shared" si="2"/>
        <v>0.9177433247200693</v>
      </c>
      <c r="AH43" s="4"/>
      <c r="AI43" s="143"/>
      <c r="AJ43" s="143"/>
    </row>
    <row r="44" spans="1:36" ht="13.5" customHeight="1">
      <c r="A44" s="2"/>
      <c r="B44" s="2"/>
      <c r="C44" s="12"/>
      <c r="D44" s="2"/>
      <c r="E44" s="12"/>
      <c r="F44" s="167"/>
      <c r="G44" s="186"/>
      <c r="H44" s="179"/>
      <c r="I44" s="182"/>
      <c r="J44" s="176"/>
      <c r="K44" s="211"/>
      <c r="L44" s="214"/>
      <c r="M44" s="17"/>
      <c r="N44" s="19"/>
      <c r="O44" s="19"/>
      <c r="P44" s="19"/>
      <c r="Q44" s="19"/>
      <c r="R44" s="25"/>
      <c r="S44" s="136"/>
      <c r="T44" s="208"/>
      <c r="U44" s="144">
        <v>185</v>
      </c>
      <c r="V44" s="161">
        <v>455.9</v>
      </c>
      <c r="W44" s="157">
        <f t="shared" si="5"/>
        <v>3330.617911125001</v>
      </c>
      <c r="X44" s="157">
        <f t="shared" si="5"/>
        <v>3422.286294</v>
      </c>
      <c r="Y44" s="157">
        <f t="shared" si="5"/>
        <v>3513.954676875</v>
      </c>
      <c r="Z44" s="157">
        <f t="shared" si="5"/>
        <v>3605.62305975</v>
      </c>
      <c r="AA44" s="157">
        <f t="shared" si="5"/>
        <v>3727.84757025</v>
      </c>
      <c r="AB44" s="157">
        <f t="shared" si="5"/>
        <v>3850.07208075</v>
      </c>
      <c r="AC44" s="157">
        <f t="shared" si="5"/>
        <v>3972.2965912500003</v>
      </c>
      <c r="AD44" s="157">
        <f t="shared" si="5"/>
        <v>4018.1307826875</v>
      </c>
      <c r="AE44" s="157">
        <f t="shared" si="5"/>
        <v>4063.9649741250005</v>
      </c>
      <c r="AF44" s="146">
        <f t="shared" si="1"/>
        <v>0.023804176959353107</v>
      </c>
      <c r="AG44" s="147">
        <f t="shared" si="2"/>
        <v>0.9633936261843241</v>
      </c>
      <c r="AH44" s="4"/>
      <c r="AI44" s="143"/>
      <c r="AJ44" s="143"/>
    </row>
    <row r="45" spans="1:36" ht="13.5" customHeight="1">
      <c r="A45" s="2"/>
      <c r="B45" s="2"/>
      <c r="C45" s="2"/>
      <c r="D45" s="2"/>
      <c r="E45" s="12"/>
      <c r="F45" s="167"/>
      <c r="G45" s="186"/>
      <c r="H45" s="179"/>
      <c r="I45" s="182"/>
      <c r="J45" s="176"/>
      <c r="K45" s="211"/>
      <c r="L45" s="214"/>
      <c r="M45" s="17"/>
      <c r="N45" s="19"/>
      <c r="O45" s="19"/>
      <c r="P45" s="19"/>
      <c r="Q45" s="19"/>
      <c r="R45" s="25"/>
      <c r="S45" s="136"/>
      <c r="T45" s="208"/>
      <c r="U45" s="139">
        <v>190</v>
      </c>
      <c r="V45" s="160">
        <v>466.9</v>
      </c>
      <c r="W45" s="158">
        <f t="shared" si="5"/>
        <v>3410.979387375</v>
      </c>
      <c r="X45" s="158">
        <f t="shared" si="5"/>
        <v>3504.859554</v>
      </c>
      <c r="Y45" s="158">
        <f t="shared" si="5"/>
        <v>3598.7397206250007</v>
      </c>
      <c r="Z45" s="158">
        <f t="shared" si="5"/>
        <v>3692.61988725</v>
      </c>
      <c r="AA45" s="158">
        <f t="shared" si="5"/>
        <v>3817.7934427500004</v>
      </c>
      <c r="AB45" s="158">
        <f t="shared" si="5"/>
        <v>3942.96699825</v>
      </c>
      <c r="AC45" s="158">
        <f t="shared" si="5"/>
        <v>4068.14055375</v>
      </c>
      <c r="AD45" s="158">
        <f t="shared" si="5"/>
        <v>4115.0806370625005</v>
      </c>
      <c r="AE45" s="158">
        <f t="shared" si="5"/>
        <v>4162.020720375001</v>
      </c>
      <c r="AF45" s="146">
        <f t="shared" si="1"/>
        <v>0.02412809826716389</v>
      </c>
      <c r="AG45" s="147">
        <f t="shared" si="2"/>
        <v>1.0107665805340225</v>
      </c>
      <c r="AH45" s="4"/>
      <c r="AI45" s="143"/>
      <c r="AJ45" s="143"/>
    </row>
    <row r="46" spans="1:36" ht="13.5" customHeight="1">
      <c r="A46" s="53"/>
      <c r="B46" s="9"/>
      <c r="C46" s="9"/>
      <c r="D46" s="9"/>
      <c r="E46" s="9"/>
      <c r="F46" s="167"/>
      <c r="G46" s="186"/>
      <c r="H46" s="179"/>
      <c r="I46" s="182"/>
      <c r="J46" s="176"/>
      <c r="K46" s="211"/>
      <c r="L46" s="214"/>
      <c r="M46" s="20"/>
      <c r="N46" s="19"/>
      <c r="O46" s="19"/>
      <c r="P46" s="19"/>
      <c r="Q46" s="19"/>
      <c r="R46" s="25"/>
      <c r="S46" s="136"/>
      <c r="T46" s="208"/>
      <c r="U46" s="144">
        <v>195</v>
      </c>
      <c r="V46" s="161">
        <v>478.1</v>
      </c>
      <c r="W46" s="157">
        <f t="shared" si="5"/>
        <v>3492.8019813750007</v>
      </c>
      <c r="X46" s="157">
        <f t="shared" si="5"/>
        <v>3588.9341460000005</v>
      </c>
      <c r="Y46" s="157">
        <f t="shared" si="5"/>
        <v>3685.066310625</v>
      </c>
      <c r="Z46" s="157">
        <f t="shared" si="5"/>
        <v>3781.1984752500002</v>
      </c>
      <c r="AA46" s="157">
        <f t="shared" si="5"/>
        <v>3909.3746947500013</v>
      </c>
      <c r="AB46" s="157">
        <f t="shared" si="5"/>
        <v>4037.5509142500005</v>
      </c>
      <c r="AC46" s="157">
        <f t="shared" si="5"/>
        <v>4165.727133750001</v>
      </c>
      <c r="AD46" s="157">
        <f t="shared" si="5"/>
        <v>4213.7932160625005</v>
      </c>
      <c r="AE46" s="157">
        <f t="shared" si="5"/>
        <v>4261.859298375</v>
      </c>
      <c r="AF46" s="146">
        <f aca="true" t="shared" si="6" ref="AF46:AF77">+AE46/AE45-1</f>
        <v>0.02398800599700146</v>
      </c>
      <c r="AG46" s="147">
        <f aca="true" t="shared" si="7" ref="AG46:AG77">+AE46/$AE$13-1</f>
        <v>1.0590008613264428</v>
      </c>
      <c r="AH46" s="4"/>
      <c r="AI46" s="143"/>
      <c r="AJ46" s="143"/>
    </row>
    <row r="47" spans="1:36" ht="13.5" customHeight="1">
      <c r="A47" s="53"/>
      <c r="B47" s="12"/>
      <c r="C47" s="9"/>
      <c r="D47" s="9"/>
      <c r="E47" s="9"/>
      <c r="F47" s="167"/>
      <c r="G47" s="186"/>
      <c r="H47" s="179"/>
      <c r="I47" s="182"/>
      <c r="J47" s="176"/>
      <c r="K47" s="211"/>
      <c r="L47" s="215"/>
      <c r="M47" s="213" t="s">
        <v>17</v>
      </c>
      <c r="N47" s="17"/>
      <c r="O47" s="19"/>
      <c r="P47" s="19"/>
      <c r="Q47" s="19"/>
      <c r="R47" s="25"/>
      <c r="S47" s="136"/>
      <c r="T47" s="208"/>
      <c r="U47" s="139">
        <v>200</v>
      </c>
      <c r="V47" s="160">
        <v>489.6</v>
      </c>
      <c r="W47" s="158">
        <f t="shared" si="5"/>
        <v>3576.8162520000005</v>
      </c>
      <c r="X47" s="158">
        <f t="shared" si="5"/>
        <v>3675.2607360000006</v>
      </c>
      <c r="Y47" s="158">
        <f t="shared" si="5"/>
        <v>3773.7052200000007</v>
      </c>
      <c r="Z47" s="158">
        <f t="shared" si="5"/>
        <v>3872.1497040000004</v>
      </c>
      <c r="AA47" s="158">
        <f t="shared" si="5"/>
        <v>4003.4090160000005</v>
      </c>
      <c r="AB47" s="158">
        <f t="shared" si="5"/>
        <v>4134.668328</v>
      </c>
      <c r="AC47" s="158">
        <f t="shared" si="5"/>
        <v>4265.927640000001</v>
      </c>
      <c r="AD47" s="158">
        <f t="shared" si="5"/>
        <v>4315.149882000001</v>
      </c>
      <c r="AE47" s="158">
        <f t="shared" si="5"/>
        <v>4364.372124</v>
      </c>
      <c r="AF47" s="146">
        <f t="shared" si="6"/>
        <v>0.024053545283413413</v>
      </c>
      <c r="AG47" s="147">
        <f t="shared" si="7"/>
        <v>1.108527131782946</v>
      </c>
      <c r="AH47" s="4"/>
      <c r="AI47" s="143"/>
      <c r="AJ47" s="143"/>
    </row>
    <row r="48" spans="1:36" ht="13.5" customHeight="1">
      <c r="A48" s="53"/>
      <c r="B48" s="12"/>
      <c r="C48" s="9"/>
      <c r="D48" s="9"/>
      <c r="E48" s="9"/>
      <c r="F48" s="167"/>
      <c r="G48" s="186"/>
      <c r="H48" s="179"/>
      <c r="I48" s="182"/>
      <c r="J48" s="176"/>
      <c r="K48" s="211"/>
      <c r="L48" s="215"/>
      <c r="M48" s="214"/>
      <c r="N48" s="17"/>
      <c r="O48" s="19"/>
      <c r="P48" s="19"/>
      <c r="Q48" s="19"/>
      <c r="R48" s="25"/>
      <c r="S48" s="136"/>
      <c r="T48" s="208"/>
      <c r="U48" s="144">
        <v>205</v>
      </c>
      <c r="V48" s="161">
        <v>501.5</v>
      </c>
      <c r="W48" s="157">
        <f t="shared" si="5"/>
        <v>3663.7527581250006</v>
      </c>
      <c r="X48" s="157">
        <f t="shared" si="5"/>
        <v>3764.5899900000004</v>
      </c>
      <c r="Y48" s="157">
        <f t="shared" si="5"/>
        <v>3865.427221875</v>
      </c>
      <c r="Z48" s="157">
        <f t="shared" si="5"/>
        <v>3966.2644537500005</v>
      </c>
      <c r="AA48" s="157">
        <f t="shared" si="5"/>
        <v>4100.714096250002</v>
      </c>
      <c r="AB48" s="157">
        <f t="shared" si="5"/>
        <v>4235.16373875</v>
      </c>
      <c r="AC48" s="157">
        <f t="shared" si="5"/>
        <v>4369.613381250001</v>
      </c>
      <c r="AD48" s="157">
        <f t="shared" si="5"/>
        <v>4420.0319971875</v>
      </c>
      <c r="AE48" s="157">
        <f t="shared" si="5"/>
        <v>4470.450613125</v>
      </c>
      <c r="AF48" s="146">
        <f t="shared" si="6"/>
        <v>0.024305555555555358</v>
      </c>
      <c r="AG48" s="147">
        <f t="shared" si="7"/>
        <v>1.1597760551248921</v>
      </c>
      <c r="AH48" s="4"/>
      <c r="AI48" s="143"/>
      <c r="AJ48" s="143"/>
    </row>
    <row r="49" spans="1:36" ht="13.5" customHeight="1">
      <c r="A49" s="53"/>
      <c r="B49" s="12"/>
      <c r="C49" s="9"/>
      <c r="D49" s="9"/>
      <c r="E49" s="9"/>
      <c r="F49" s="167"/>
      <c r="G49" s="186"/>
      <c r="H49" s="179"/>
      <c r="I49" s="182"/>
      <c r="J49" s="176"/>
      <c r="K49" s="211"/>
      <c r="L49" s="215"/>
      <c r="M49" s="214"/>
      <c r="N49" s="17"/>
      <c r="O49" s="19"/>
      <c r="P49" s="19"/>
      <c r="Q49" s="19"/>
      <c r="R49" s="25"/>
      <c r="S49" s="136"/>
      <c r="T49" s="208"/>
      <c r="U49" s="139">
        <v>210</v>
      </c>
      <c r="V49" s="160">
        <v>513.9</v>
      </c>
      <c r="W49" s="158">
        <f t="shared" si="5"/>
        <v>3754.342058625</v>
      </c>
      <c r="X49" s="158">
        <f t="shared" si="5"/>
        <v>3857.672574</v>
      </c>
      <c r="Y49" s="158">
        <f t="shared" si="5"/>
        <v>3961.003089375</v>
      </c>
      <c r="Z49" s="158">
        <f t="shared" si="5"/>
        <v>4064.33360475</v>
      </c>
      <c r="AA49" s="158">
        <f t="shared" si="5"/>
        <v>4202.10762525</v>
      </c>
      <c r="AB49" s="158">
        <f t="shared" si="5"/>
        <v>4339.881645750001</v>
      </c>
      <c r="AC49" s="158">
        <f t="shared" si="5"/>
        <v>4477.655666250001</v>
      </c>
      <c r="AD49" s="158">
        <f t="shared" si="5"/>
        <v>4529.3209239375</v>
      </c>
      <c r="AE49" s="158">
        <f t="shared" si="5"/>
        <v>4580.986181625001</v>
      </c>
      <c r="AF49" s="146">
        <f t="shared" si="6"/>
        <v>0.024725822532403186</v>
      </c>
      <c r="AG49" s="147">
        <f t="shared" si="7"/>
        <v>1.2131782945736442</v>
      </c>
      <c r="AH49" s="4"/>
      <c r="AI49" s="143"/>
      <c r="AJ49" s="143"/>
    </row>
    <row r="50" spans="1:36" ht="13.5" customHeight="1">
      <c r="A50" s="53"/>
      <c r="B50" s="12"/>
      <c r="C50" s="9"/>
      <c r="D50" s="9"/>
      <c r="E50" s="9"/>
      <c r="F50" s="167"/>
      <c r="G50" s="186"/>
      <c r="H50" s="179"/>
      <c r="I50" s="182"/>
      <c r="J50" s="176"/>
      <c r="K50" s="211"/>
      <c r="L50" s="215"/>
      <c r="M50" s="214"/>
      <c r="N50" s="20"/>
      <c r="O50" s="19"/>
      <c r="P50" s="19"/>
      <c r="Q50" s="19"/>
      <c r="R50" s="25"/>
      <c r="S50" s="136"/>
      <c r="T50" s="208"/>
      <c r="U50" s="144">
        <v>215</v>
      </c>
      <c r="V50" s="161">
        <v>526.5</v>
      </c>
      <c r="W50" s="157">
        <f t="shared" si="5"/>
        <v>3846.3924768750003</v>
      </c>
      <c r="X50" s="157">
        <f t="shared" si="5"/>
        <v>3952.25649</v>
      </c>
      <c r="Y50" s="157">
        <f t="shared" si="5"/>
        <v>4058.120503125</v>
      </c>
      <c r="Z50" s="157">
        <f t="shared" si="5"/>
        <v>4163.9845162500005</v>
      </c>
      <c r="AA50" s="157">
        <f t="shared" si="5"/>
        <v>4305.13653375</v>
      </c>
      <c r="AB50" s="157">
        <f t="shared" si="5"/>
        <v>4446.288551250001</v>
      </c>
      <c r="AC50" s="157">
        <f t="shared" si="5"/>
        <v>4587.44056875</v>
      </c>
      <c r="AD50" s="157">
        <f t="shared" si="5"/>
        <v>4640.372575312501</v>
      </c>
      <c r="AE50" s="157">
        <f t="shared" si="5"/>
        <v>4693.304581875001</v>
      </c>
      <c r="AF50" s="146">
        <f t="shared" si="6"/>
        <v>0.024518388791593626</v>
      </c>
      <c r="AG50" s="147">
        <f t="shared" si="7"/>
        <v>1.2674418604651168</v>
      </c>
      <c r="AH50" s="4"/>
      <c r="AI50" s="143"/>
      <c r="AJ50" s="143"/>
    </row>
    <row r="51" spans="1:36" ht="13.5" customHeight="1">
      <c r="A51" s="53"/>
      <c r="B51" s="12"/>
      <c r="C51" s="12"/>
      <c r="D51" s="9"/>
      <c r="E51" s="9"/>
      <c r="F51" s="167"/>
      <c r="G51" s="186"/>
      <c r="H51" s="179"/>
      <c r="I51" s="182"/>
      <c r="J51" s="176"/>
      <c r="K51" s="211"/>
      <c r="L51" s="215"/>
      <c r="M51" s="215"/>
      <c r="N51" s="213" t="s">
        <v>18</v>
      </c>
      <c r="O51" s="17"/>
      <c r="P51" s="19"/>
      <c r="Q51" s="19"/>
      <c r="R51" s="25"/>
      <c r="S51" s="136"/>
      <c r="T51" s="208"/>
      <c r="U51" s="139">
        <v>220</v>
      </c>
      <c r="V51" s="160">
        <v>539.4</v>
      </c>
      <c r="W51" s="158">
        <f t="shared" si="5"/>
        <v>3940.6345717500008</v>
      </c>
      <c r="X51" s="158">
        <f t="shared" si="5"/>
        <v>4049.0924040000004</v>
      </c>
      <c r="Y51" s="158">
        <f t="shared" si="5"/>
        <v>4157.55023625</v>
      </c>
      <c r="Z51" s="158">
        <f t="shared" si="5"/>
        <v>4266.0080685</v>
      </c>
      <c r="AA51" s="158">
        <f t="shared" si="5"/>
        <v>4410.618511500001</v>
      </c>
      <c r="AB51" s="158">
        <f t="shared" si="5"/>
        <v>4555.2289545</v>
      </c>
      <c r="AC51" s="158">
        <f t="shared" si="5"/>
        <v>4699.839397500001</v>
      </c>
      <c r="AD51" s="158">
        <f t="shared" si="5"/>
        <v>4754.068313625001</v>
      </c>
      <c r="AE51" s="158">
        <f t="shared" si="5"/>
        <v>4808.29722975</v>
      </c>
      <c r="AF51" s="146">
        <f t="shared" si="6"/>
        <v>0.02450142450142434</v>
      </c>
      <c r="AG51" s="147">
        <f t="shared" si="7"/>
        <v>1.3229974160206717</v>
      </c>
      <c r="AH51" s="4"/>
      <c r="AI51" s="143"/>
      <c r="AJ51" s="143"/>
    </row>
    <row r="52" spans="1:36" ht="13.5" customHeight="1">
      <c r="A52" s="53"/>
      <c r="B52" s="12"/>
      <c r="C52" s="12"/>
      <c r="D52" s="9"/>
      <c r="E52" s="9"/>
      <c r="F52" s="167"/>
      <c r="G52" s="186"/>
      <c r="H52" s="179"/>
      <c r="I52" s="182"/>
      <c r="J52" s="176"/>
      <c r="K52" s="211"/>
      <c r="L52" s="215"/>
      <c r="M52" s="215"/>
      <c r="N52" s="214"/>
      <c r="O52" s="17"/>
      <c r="P52" s="19"/>
      <c r="Q52" s="19"/>
      <c r="R52" s="25"/>
      <c r="S52" s="136"/>
      <c r="T52" s="208"/>
      <c r="U52" s="144">
        <v>225</v>
      </c>
      <c r="V52" s="161">
        <v>552.9</v>
      </c>
      <c r="W52" s="157">
        <f t="shared" si="5"/>
        <v>4039.2600198750006</v>
      </c>
      <c r="X52" s="157">
        <f t="shared" si="5"/>
        <v>4150.432314000001</v>
      </c>
      <c r="Y52" s="157">
        <f t="shared" si="5"/>
        <v>4261.604608125001</v>
      </c>
      <c r="Z52" s="157">
        <f t="shared" si="5"/>
        <v>4372.77690225</v>
      </c>
      <c r="AA52" s="157">
        <f t="shared" si="5"/>
        <v>4521.006627750001</v>
      </c>
      <c r="AB52" s="157">
        <f t="shared" si="5"/>
        <v>4669.23635325</v>
      </c>
      <c r="AC52" s="157">
        <f t="shared" si="5"/>
        <v>4817.466078750001</v>
      </c>
      <c r="AD52" s="157">
        <f t="shared" si="5"/>
        <v>4873.0522258125</v>
      </c>
      <c r="AE52" s="157">
        <f t="shared" si="5"/>
        <v>4928.638372875001</v>
      </c>
      <c r="AF52" s="146">
        <f t="shared" si="6"/>
        <v>0.02502780867630716</v>
      </c>
      <c r="AG52" s="147">
        <f t="shared" si="7"/>
        <v>1.3811369509043931</v>
      </c>
      <c r="AH52" s="4"/>
      <c r="AI52" s="143"/>
      <c r="AJ52" s="143"/>
    </row>
    <row r="53" spans="1:36" ht="13.5" customHeight="1">
      <c r="A53" s="53"/>
      <c r="B53" s="12"/>
      <c r="C53" s="12"/>
      <c r="D53" s="9"/>
      <c r="E53" s="9"/>
      <c r="F53" s="167"/>
      <c r="G53" s="186"/>
      <c r="H53" s="179"/>
      <c r="I53" s="182"/>
      <c r="J53" s="176"/>
      <c r="K53" s="211"/>
      <c r="L53" s="215"/>
      <c r="M53" s="215"/>
      <c r="N53" s="214"/>
      <c r="O53" s="17"/>
      <c r="P53" s="19"/>
      <c r="Q53" s="19"/>
      <c r="R53" s="25"/>
      <c r="S53" s="136"/>
      <c r="T53" s="208"/>
      <c r="U53" s="139">
        <v>230</v>
      </c>
      <c r="V53" s="160">
        <v>566.5</v>
      </c>
      <c r="W53" s="158">
        <f aca="true" t="shared" si="8" ref="W53:AE62">+$AG$7*(1+W$11)*$V53/100*(1+$AD$5)</f>
        <v>4138.616026875001</v>
      </c>
      <c r="X53" s="158">
        <f t="shared" si="8"/>
        <v>4252.52289</v>
      </c>
      <c r="Y53" s="158">
        <f t="shared" si="8"/>
        <v>4366.429753125001</v>
      </c>
      <c r="Z53" s="158">
        <f t="shared" si="8"/>
        <v>4480.336616250001</v>
      </c>
      <c r="AA53" s="158">
        <f t="shared" si="8"/>
        <v>4632.21243375</v>
      </c>
      <c r="AB53" s="158">
        <f t="shared" si="8"/>
        <v>4784.088251250001</v>
      </c>
      <c r="AC53" s="158">
        <f t="shared" si="8"/>
        <v>4935.964068750001</v>
      </c>
      <c r="AD53" s="158">
        <f t="shared" si="8"/>
        <v>4992.9175003125</v>
      </c>
      <c r="AE53" s="158">
        <f t="shared" si="8"/>
        <v>5049.870931875001</v>
      </c>
      <c r="AF53" s="146">
        <f t="shared" si="6"/>
        <v>0.024597576415265054</v>
      </c>
      <c r="AG53" s="147">
        <f t="shared" si="7"/>
        <v>1.4397071490094748</v>
      </c>
      <c r="AH53" s="4"/>
      <c r="AI53" s="143"/>
      <c r="AJ53" s="143"/>
    </row>
    <row r="54" spans="1:36" ht="13.5" customHeight="1">
      <c r="A54" s="53"/>
      <c r="B54" s="12"/>
      <c r="C54" s="12"/>
      <c r="D54" s="9"/>
      <c r="E54" s="9"/>
      <c r="F54" s="167"/>
      <c r="G54" s="186"/>
      <c r="H54" s="179"/>
      <c r="I54" s="182"/>
      <c r="J54" s="176"/>
      <c r="K54" s="211"/>
      <c r="L54" s="215"/>
      <c r="M54" s="215"/>
      <c r="N54" s="214"/>
      <c r="O54" s="20"/>
      <c r="P54" s="19"/>
      <c r="Q54" s="19"/>
      <c r="R54" s="25"/>
      <c r="S54" s="136"/>
      <c r="T54" s="208"/>
      <c r="U54" s="144">
        <v>235</v>
      </c>
      <c r="V54" s="161">
        <v>580.6</v>
      </c>
      <c r="W54" s="157">
        <f t="shared" si="8"/>
        <v>4241.624828250001</v>
      </c>
      <c r="X54" s="157">
        <f t="shared" si="8"/>
        <v>4358.366796000001</v>
      </c>
      <c r="Y54" s="157">
        <f t="shared" si="8"/>
        <v>4475.10876375</v>
      </c>
      <c r="Z54" s="157">
        <f t="shared" si="8"/>
        <v>4591.850731500001</v>
      </c>
      <c r="AA54" s="157">
        <f t="shared" si="8"/>
        <v>4747.506688500001</v>
      </c>
      <c r="AB54" s="157">
        <f t="shared" si="8"/>
        <v>4903.1626455000005</v>
      </c>
      <c r="AC54" s="157">
        <f t="shared" si="8"/>
        <v>5058.818602500001</v>
      </c>
      <c r="AD54" s="157">
        <f t="shared" si="8"/>
        <v>5117.189586375</v>
      </c>
      <c r="AE54" s="157">
        <f t="shared" si="8"/>
        <v>5175.560570250001</v>
      </c>
      <c r="AF54" s="146">
        <f t="shared" si="6"/>
        <v>0.02488967343336279</v>
      </c>
      <c r="AG54" s="147">
        <f t="shared" si="7"/>
        <v>1.500430663221361</v>
      </c>
      <c r="AH54" s="4"/>
      <c r="AI54" s="143"/>
      <c r="AJ54" s="143"/>
    </row>
    <row r="55" spans="1:36" ht="13.5" customHeight="1">
      <c r="A55" s="53"/>
      <c r="B55" s="12"/>
      <c r="C55" s="12"/>
      <c r="D55" s="12"/>
      <c r="E55" s="9"/>
      <c r="F55" s="168"/>
      <c r="G55" s="187"/>
      <c r="H55" s="180"/>
      <c r="I55" s="183"/>
      <c r="J55" s="177"/>
      <c r="K55" s="211"/>
      <c r="L55" s="215"/>
      <c r="M55" s="215"/>
      <c r="N55" s="215"/>
      <c r="O55" s="213" t="s">
        <v>19</v>
      </c>
      <c r="P55" s="17"/>
      <c r="Q55" s="19"/>
      <c r="R55" s="25"/>
      <c r="S55" s="136"/>
      <c r="T55" s="208"/>
      <c r="U55" s="139">
        <v>240</v>
      </c>
      <c r="V55" s="160">
        <v>598.5</v>
      </c>
      <c r="W55" s="158">
        <f t="shared" si="8"/>
        <v>4372.394866875001</v>
      </c>
      <c r="X55" s="158">
        <f t="shared" si="8"/>
        <v>4492.7360100000005</v>
      </c>
      <c r="Y55" s="158">
        <f t="shared" si="8"/>
        <v>4613.077153125</v>
      </c>
      <c r="Z55" s="158">
        <f t="shared" si="8"/>
        <v>4733.41829625</v>
      </c>
      <c r="AA55" s="158">
        <f t="shared" si="8"/>
        <v>4893.87315375</v>
      </c>
      <c r="AB55" s="158">
        <f t="shared" si="8"/>
        <v>5054.328011250001</v>
      </c>
      <c r="AC55" s="158">
        <f t="shared" si="8"/>
        <v>5214.7828687500005</v>
      </c>
      <c r="AD55" s="158">
        <f t="shared" si="8"/>
        <v>5274.953440312501</v>
      </c>
      <c r="AE55" s="158">
        <f t="shared" si="8"/>
        <v>5335.124011875</v>
      </c>
      <c r="AF55" s="146">
        <f t="shared" si="6"/>
        <v>0.03083017568033064</v>
      </c>
      <c r="AG55" s="147">
        <f t="shared" si="7"/>
        <v>1.5775193798449614</v>
      </c>
      <c r="AH55" s="4"/>
      <c r="AI55" s="143"/>
      <c r="AJ55" s="143"/>
    </row>
    <row r="56" spans="1:36" ht="13.5" customHeight="1">
      <c r="A56" s="53"/>
      <c r="B56" s="12"/>
      <c r="C56" s="12"/>
      <c r="D56" s="12"/>
      <c r="E56" s="9"/>
      <c r="F56" s="9"/>
      <c r="G56" s="18"/>
      <c r="H56" s="21"/>
      <c r="I56" s="18"/>
      <c r="J56" s="18"/>
      <c r="K56" s="211"/>
      <c r="L56" s="215"/>
      <c r="M56" s="215"/>
      <c r="N56" s="215"/>
      <c r="O56" s="214"/>
      <c r="P56" s="31"/>
      <c r="Q56" s="18"/>
      <c r="R56" s="25"/>
      <c r="S56" s="136"/>
      <c r="T56" s="208"/>
      <c r="U56" s="144">
        <v>245</v>
      </c>
      <c r="V56" s="161">
        <v>613.2</v>
      </c>
      <c r="W56" s="157">
        <f t="shared" si="8"/>
        <v>4479.787021500001</v>
      </c>
      <c r="X56" s="157">
        <f t="shared" si="8"/>
        <v>4603.083912000001</v>
      </c>
      <c r="Y56" s="157">
        <f t="shared" si="8"/>
        <v>4726.3808025</v>
      </c>
      <c r="Z56" s="157">
        <f t="shared" si="8"/>
        <v>4849.677693000001</v>
      </c>
      <c r="AA56" s="157">
        <f t="shared" si="8"/>
        <v>5014.073547000002</v>
      </c>
      <c r="AB56" s="157">
        <f t="shared" si="8"/>
        <v>5178.469401000001</v>
      </c>
      <c r="AC56" s="157">
        <f t="shared" si="8"/>
        <v>5342.8652550000015</v>
      </c>
      <c r="AD56" s="157">
        <f t="shared" si="8"/>
        <v>5404.5137002500005</v>
      </c>
      <c r="AE56" s="157">
        <f t="shared" si="8"/>
        <v>5466.162145500001</v>
      </c>
      <c r="AF56" s="146">
        <f t="shared" si="6"/>
        <v>0.024561403508772228</v>
      </c>
      <c r="AG56" s="147">
        <f t="shared" si="7"/>
        <v>1.6408268733850133</v>
      </c>
      <c r="AH56" s="4"/>
      <c r="AI56" s="143"/>
      <c r="AJ56" s="143"/>
    </row>
    <row r="57" spans="1:36" ht="13.5" customHeight="1">
      <c r="A57" s="53"/>
      <c r="B57" s="12"/>
      <c r="C57" s="12"/>
      <c r="D57" s="12"/>
      <c r="E57" s="9"/>
      <c r="F57" s="9"/>
      <c r="G57" s="18"/>
      <c r="H57" s="19"/>
      <c r="I57" s="18"/>
      <c r="J57" s="18"/>
      <c r="K57" s="211"/>
      <c r="L57" s="215"/>
      <c r="M57" s="215"/>
      <c r="N57" s="215"/>
      <c r="O57" s="214"/>
      <c r="P57" s="31"/>
      <c r="Q57" s="18"/>
      <c r="R57" s="25"/>
      <c r="S57" s="136"/>
      <c r="T57" s="208"/>
      <c r="U57" s="139">
        <v>250</v>
      </c>
      <c r="V57" s="160">
        <v>628.3</v>
      </c>
      <c r="W57" s="158">
        <f t="shared" si="8"/>
        <v>4590.101411625</v>
      </c>
      <c r="X57" s="158">
        <f t="shared" si="8"/>
        <v>4716.434478</v>
      </c>
      <c r="Y57" s="158">
        <f t="shared" si="8"/>
        <v>4842.7675443749995</v>
      </c>
      <c r="Z57" s="158">
        <f t="shared" si="8"/>
        <v>4969.10061075</v>
      </c>
      <c r="AA57" s="158">
        <f t="shared" si="8"/>
        <v>5137.54469925</v>
      </c>
      <c r="AB57" s="158">
        <f t="shared" si="8"/>
        <v>5305.9887877500005</v>
      </c>
      <c r="AC57" s="158">
        <f t="shared" si="8"/>
        <v>5474.432876250001</v>
      </c>
      <c r="AD57" s="158">
        <f t="shared" si="8"/>
        <v>5537.5994094375</v>
      </c>
      <c r="AE57" s="158">
        <f t="shared" si="8"/>
        <v>5600.765942625001</v>
      </c>
      <c r="AF57" s="146">
        <f t="shared" si="6"/>
        <v>0.02462491846053494</v>
      </c>
      <c r="AG57" s="147">
        <f t="shared" si="7"/>
        <v>1.7058570198105087</v>
      </c>
      <c r="AH57" s="4"/>
      <c r="AI57" s="143"/>
      <c r="AJ57" s="143"/>
    </row>
    <row r="58" spans="1:36" ht="13.5" customHeight="1">
      <c r="A58" s="53"/>
      <c r="B58" s="9"/>
      <c r="C58" s="12"/>
      <c r="D58" s="12"/>
      <c r="E58" s="9"/>
      <c r="F58" s="9"/>
      <c r="G58" s="18"/>
      <c r="H58" s="18"/>
      <c r="I58" s="18"/>
      <c r="J58" s="18"/>
      <c r="K58" s="211"/>
      <c r="L58" s="215"/>
      <c r="M58" s="215"/>
      <c r="N58" s="215"/>
      <c r="O58" s="214"/>
      <c r="P58" s="32"/>
      <c r="Q58" s="18"/>
      <c r="R58" s="25"/>
      <c r="S58" s="136"/>
      <c r="T58" s="208"/>
      <c r="U58" s="144">
        <v>255</v>
      </c>
      <c r="V58" s="161">
        <v>643.9</v>
      </c>
      <c r="W58" s="157">
        <f t="shared" si="8"/>
        <v>4704.068596125</v>
      </c>
      <c r="X58" s="157">
        <f t="shared" si="8"/>
        <v>4833.538374000001</v>
      </c>
      <c r="Y58" s="157">
        <f t="shared" si="8"/>
        <v>4963.008151875</v>
      </c>
      <c r="Z58" s="157">
        <f t="shared" si="8"/>
        <v>5092.47792975</v>
      </c>
      <c r="AA58" s="157">
        <f t="shared" si="8"/>
        <v>5265.10430025</v>
      </c>
      <c r="AB58" s="157">
        <f t="shared" si="8"/>
        <v>5437.730670749999</v>
      </c>
      <c r="AC58" s="157">
        <f t="shared" si="8"/>
        <v>5610.357041250001</v>
      </c>
      <c r="AD58" s="157">
        <f t="shared" si="8"/>
        <v>5675.0919301875</v>
      </c>
      <c r="AE58" s="157">
        <f t="shared" si="8"/>
        <v>5739.826819125001</v>
      </c>
      <c r="AF58" s="146">
        <f t="shared" si="6"/>
        <v>0.024828903390100132</v>
      </c>
      <c r="AG58" s="147">
        <f t="shared" si="7"/>
        <v>1.7730404823428083</v>
      </c>
      <c r="AH58" s="4"/>
      <c r="AI58" s="143"/>
      <c r="AJ58" s="143"/>
    </row>
    <row r="59" spans="1:36" ht="13.5" customHeight="1">
      <c r="A59" s="53"/>
      <c r="B59" s="9"/>
      <c r="C59" s="12"/>
      <c r="D59" s="12"/>
      <c r="E59" s="12"/>
      <c r="F59" s="9"/>
      <c r="G59" s="22"/>
      <c r="H59" s="18"/>
      <c r="I59" s="18"/>
      <c r="J59" s="18"/>
      <c r="K59" s="211"/>
      <c r="L59" s="215"/>
      <c r="M59" s="215"/>
      <c r="N59" s="215"/>
      <c r="O59" s="215"/>
      <c r="P59" s="213" t="s">
        <v>20</v>
      </c>
      <c r="Q59" s="31"/>
      <c r="R59" s="25"/>
      <c r="S59" s="136"/>
      <c r="T59" s="208"/>
      <c r="U59" s="139">
        <v>260</v>
      </c>
      <c r="V59" s="160">
        <v>659.8</v>
      </c>
      <c r="W59" s="158">
        <f t="shared" si="8"/>
        <v>4820.227457250001</v>
      </c>
      <c r="X59" s="158">
        <f t="shared" si="8"/>
        <v>4952.894268</v>
      </c>
      <c r="Y59" s="158">
        <f t="shared" si="8"/>
        <v>5085.56107875</v>
      </c>
      <c r="Z59" s="158">
        <f t="shared" si="8"/>
        <v>5218.227889499999</v>
      </c>
      <c r="AA59" s="158">
        <f t="shared" si="8"/>
        <v>5395.116970500001</v>
      </c>
      <c r="AB59" s="158">
        <f t="shared" si="8"/>
        <v>5572.0060515000005</v>
      </c>
      <c r="AC59" s="158">
        <f t="shared" si="8"/>
        <v>5748.895132500001</v>
      </c>
      <c r="AD59" s="158">
        <f t="shared" si="8"/>
        <v>5815.228537875</v>
      </c>
      <c r="AE59" s="158">
        <f t="shared" si="8"/>
        <v>5881.56194325</v>
      </c>
      <c r="AF59" s="146">
        <f t="shared" si="6"/>
        <v>0.024693275353315558</v>
      </c>
      <c r="AG59" s="147">
        <f t="shared" si="7"/>
        <v>1.8415159345391903</v>
      </c>
      <c r="AH59" s="4"/>
      <c r="AI59" s="143"/>
      <c r="AJ59" s="143"/>
    </row>
    <row r="60" spans="1:36" ht="13.5" customHeight="1">
      <c r="A60" s="53"/>
      <c r="B60" s="9"/>
      <c r="C60" s="12"/>
      <c r="D60" s="12"/>
      <c r="E60" s="12"/>
      <c r="F60" s="9"/>
      <c r="G60" s="22"/>
      <c r="H60" s="18"/>
      <c r="I60" s="18"/>
      <c r="J60" s="18"/>
      <c r="K60" s="211"/>
      <c r="L60" s="215"/>
      <c r="M60" s="215"/>
      <c r="N60" s="215"/>
      <c r="O60" s="215"/>
      <c r="P60" s="214"/>
      <c r="Q60" s="31"/>
      <c r="R60" s="25"/>
      <c r="S60" s="136"/>
      <c r="T60" s="208"/>
      <c r="U60" s="144">
        <v>265</v>
      </c>
      <c r="V60" s="161">
        <v>676.2</v>
      </c>
      <c r="W60" s="157">
        <f t="shared" si="8"/>
        <v>4940.039112750002</v>
      </c>
      <c r="X60" s="157">
        <f t="shared" si="8"/>
        <v>5076.003492000001</v>
      </c>
      <c r="Y60" s="157">
        <f t="shared" si="8"/>
        <v>5211.96787125</v>
      </c>
      <c r="Z60" s="157">
        <f t="shared" si="8"/>
        <v>5347.9322505</v>
      </c>
      <c r="AA60" s="157">
        <f t="shared" si="8"/>
        <v>5529.218089500001</v>
      </c>
      <c r="AB60" s="157">
        <f t="shared" si="8"/>
        <v>5710.503928500001</v>
      </c>
      <c r="AC60" s="157">
        <f t="shared" si="8"/>
        <v>5891.789767500002</v>
      </c>
      <c r="AD60" s="157">
        <f t="shared" si="8"/>
        <v>5959.771957125002</v>
      </c>
      <c r="AE60" s="157">
        <f t="shared" si="8"/>
        <v>6027.754146750001</v>
      </c>
      <c r="AF60" s="146">
        <f t="shared" si="6"/>
        <v>0.024856016974841078</v>
      </c>
      <c r="AG60" s="147">
        <f t="shared" si="7"/>
        <v>1.9121447028423777</v>
      </c>
      <c r="AH60" s="4"/>
      <c r="AI60" s="143"/>
      <c r="AJ60" s="143"/>
    </row>
    <row r="61" spans="1:36" ht="13.5" customHeight="1">
      <c r="A61" s="53"/>
      <c r="B61" s="9"/>
      <c r="C61" s="12"/>
      <c r="D61" s="12"/>
      <c r="E61" s="12"/>
      <c r="F61" s="9"/>
      <c r="G61" s="22"/>
      <c r="H61" s="18"/>
      <c r="I61" s="18"/>
      <c r="J61" s="18"/>
      <c r="K61" s="211"/>
      <c r="L61" s="215"/>
      <c r="M61" s="215"/>
      <c r="N61" s="215"/>
      <c r="O61" s="215"/>
      <c r="P61" s="214"/>
      <c r="Q61" s="31"/>
      <c r="R61" s="25"/>
      <c r="S61" s="136"/>
      <c r="T61" s="208"/>
      <c r="U61" s="139">
        <v>270</v>
      </c>
      <c r="V61" s="160">
        <v>692.9</v>
      </c>
      <c r="W61" s="158">
        <f t="shared" si="8"/>
        <v>5062.042444875</v>
      </c>
      <c r="X61" s="158">
        <f t="shared" si="8"/>
        <v>5201.364714</v>
      </c>
      <c r="Y61" s="158">
        <f t="shared" si="8"/>
        <v>5340.686983125001</v>
      </c>
      <c r="Z61" s="158">
        <f t="shared" si="8"/>
        <v>5480.009252250001</v>
      </c>
      <c r="AA61" s="158">
        <f t="shared" si="8"/>
        <v>5665.772277750001</v>
      </c>
      <c r="AB61" s="158">
        <f t="shared" si="8"/>
        <v>5851.535303250001</v>
      </c>
      <c r="AC61" s="158">
        <f t="shared" si="8"/>
        <v>6037.298328750001</v>
      </c>
      <c r="AD61" s="158">
        <f t="shared" si="8"/>
        <v>6106.959463312501</v>
      </c>
      <c r="AE61" s="158">
        <f t="shared" si="8"/>
        <v>6176.620597875</v>
      </c>
      <c r="AF61" s="146">
        <f t="shared" si="6"/>
        <v>0.02469683525584121</v>
      </c>
      <c r="AG61" s="147">
        <f t="shared" si="7"/>
        <v>1.984065460809647</v>
      </c>
      <c r="AH61" s="4"/>
      <c r="AI61" s="143"/>
      <c r="AJ61" s="143"/>
    </row>
    <row r="62" spans="1:36" ht="13.5" customHeight="1">
      <c r="A62" s="53"/>
      <c r="B62" s="9"/>
      <c r="C62" s="9"/>
      <c r="D62" s="12"/>
      <c r="E62" s="12"/>
      <c r="F62" s="9"/>
      <c r="G62" s="22"/>
      <c r="H62" s="18"/>
      <c r="I62" s="18"/>
      <c r="J62" s="18"/>
      <c r="K62" s="211"/>
      <c r="L62" s="215"/>
      <c r="M62" s="215"/>
      <c r="N62" s="215"/>
      <c r="O62" s="215"/>
      <c r="P62" s="214"/>
      <c r="Q62" s="32"/>
      <c r="R62" s="25"/>
      <c r="S62" s="136"/>
      <c r="T62" s="208"/>
      <c r="U62" s="144">
        <v>275</v>
      </c>
      <c r="V62" s="161">
        <v>709.9</v>
      </c>
      <c r="W62" s="157">
        <f t="shared" si="8"/>
        <v>5186.237453625</v>
      </c>
      <c r="X62" s="157">
        <f t="shared" si="8"/>
        <v>5328.977934</v>
      </c>
      <c r="Y62" s="157">
        <f t="shared" si="8"/>
        <v>5471.718414375</v>
      </c>
      <c r="Z62" s="157">
        <f t="shared" si="8"/>
        <v>5614.458894750001</v>
      </c>
      <c r="AA62" s="157">
        <f t="shared" si="8"/>
        <v>5804.779535250001</v>
      </c>
      <c r="AB62" s="157">
        <f t="shared" si="8"/>
        <v>5995.10017575</v>
      </c>
      <c r="AC62" s="157">
        <f t="shared" si="8"/>
        <v>6185.420816250002</v>
      </c>
      <c r="AD62" s="157">
        <f t="shared" si="8"/>
        <v>6256.791056437501</v>
      </c>
      <c r="AE62" s="157">
        <f t="shared" si="8"/>
        <v>6328.161296625001</v>
      </c>
      <c r="AF62" s="146">
        <f t="shared" si="6"/>
        <v>0.02453456487227612</v>
      </c>
      <c r="AG62" s="147">
        <f t="shared" si="7"/>
        <v>2.0572782084409997</v>
      </c>
      <c r="AH62" s="4"/>
      <c r="AI62" s="143"/>
      <c r="AJ62" s="143"/>
    </row>
    <row r="63" spans="1:36" ht="13.5" customHeight="1">
      <c r="A63" s="53"/>
      <c r="B63" s="9"/>
      <c r="C63" s="9"/>
      <c r="D63" s="12"/>
      <c r="E63" s="12"/>
      <c r="F63" s="19"/>
      <c r="G63" s="22"/>
      <c r="H63" s="18"/>
      <c r="I63" s="18"/>
      <c r="J63" s="18"/>
      <c r="K63" s="211"/>
      <c r="L63" s="215"/>
      <c r="M63" s="215"/>
      <c r="N63" s="215"/>
      <c r="O63" s="215"/>
      <c r="P63" s="215"/>
      <c r="Q63" s="213" t="s">
        <v>21</v>
      </c>
      <c r="R63" s="33"/>
      <c r="S63" s="136"/>
      <c r="T63" s="208"/>
      <c r="U63" s="139">
        <v>280</v>
      </c>
      <c r="V63" s="160">
        <v>727.5</v>
      </c>
      <c r="W63" s="158">
        <f aca="true" t="shared" si="9" ref="W63:AE72">+$AG$7*(1+W$11)*$V63/100*(1+$AD$5)</f>
        <v>5314.815815625001</v>
      </c>
      <c r="X63" s="158">
        <f t="shared" si="9"/>
        <v>5461.09515</v>
      </c>
      <c r="Y63" s="158">
        <f t="shared" si="9"/>
        <v>5607.374484375</v>
      </c>
      <c r="Z63" s="158">
        <f t="shared" si="9"/>
        <v>5753.65381875</v>
      </c>
      <c r="AA63" s="158">
        <f t="shared" si="9"/>
        <v>5948.6929312500015</v>
      </c>
      <c r="AB63" s="158">
        <f t="shared" si="9"/>
        <v>6143.732043750001</v>
      </c>
      <c r="AC63" s="158">
        <f t="shared" si="9"/>
        <v>6338.771156250001</v>
      </c>
      <c r="AD63" s="158">
        <f t="shared" si="9"/>
        <v>6411.910823437501</v>
      </c>
      <c r="AE63" s="158">
        <f t="shared" si="9"/>
        <v>6485.050490625001</v>
      </c>
      <c r="AF63" s="146">
        <f t="shared" si="6"/>
        <v>0.02479222425693739</v>
      </c>
      <c r="AG63" s="147">
        <f t="shared" si="7"/>
        <v>2.133074935400517</v>
      </c>
      <c r="AH63" s="4"/>
      <c r="AI63" s="143"/>
      <c r="AJ63" s="143"/>
    </row>
    <row r="64" spans="1:36" ht="13.5" customHeight="1">
      <c r="A64" s="53"/>
      <c r="B64" s="9"/>
      <c r="C64" s="9"/>
      <c r="D64" s="12"/>
      <c r="E64" s="12"/>
      <c r="F64" s="19"/>
      <c r="G64" s="22"/>
      <c r="H64" s="18"/>
      <c r="I64" s="18"/>
      <c r="J64" s="18"/>
      <c r="K64" s="211"/>
      <c r="L64" s="215"/>
      <c r="M64" s="215"/>
      <c r="N64" s="215"/>
      <c r="O64" s="215"/>
      <c r="P64" s="215"/>
      <c r="Q64" s="214"/>
      <c r="R64" s="33"/>
      <c r="S64" s="136"/>
      <c r="T64" s="208"/>
      <c r="U64" s="144">
        <v>285</v>
      </c>
      <c r="V64" s="161">
        <v>744</v>
      </c>
      <c r="W64" s="157">
        <f t="shared" si="9"/>
        <v>5435.358030000001</v>
      </c>
      <c r="X64" s="157">
        <f t="shared" si="9"/>
        <v>5584.955040000001</v>
      </c>
      <c r="Y64" s="157">
        <f t="shared" si="9"/>
        <v>5734.552050000001</v>
      </c>
      <c r="Z64" s="157">
        <f t="shared" si="9"/>
        <v>5884.149060000001</v>
      </c>
      <c r="AA64" s="157">
        <f t="shared" si="9"/>
        <v>6083.611740000001</v>
      </c>
      <c r="AB64" s="157">
        <f t="shared" si="9"/>
        <v>6283.074420000001</v>
      </c>
      <c r="AC64" s="157">
        <f t="shared" si="9"/>
        <v>6482.537100000001</v>
      </c>
      <c r="AD64" s="157">
        <f t="shared" si="9"/>
        <v>6557.335605</v>
      </c>
      <c r="AE64" s="157">
        <f t="shared" si="9"/>
        <v>6632.134110000001</v>
      </c>
      <c r="AF64" s="146">
        <f t="shared" si="6"/>
        <v>0.02268041237113394</v>
      </c>
      <c r="AG64" s="147">
        <f t="shared" si="7"/>
        <v>2.204134366925065</v>
      </c>
      <c r="AH64" s="4"/>
      <c r="AI64" s="143"/>
      <c r="AJ64" s="143"/>
    </row>
    <row r="65" spans="1:36" ht="13.5" customHeight="1">
      <c r="A65" s="53"/>
      <c r="B65" s="9"/>
      <c r="C65" s="9"/>
      <c r="D65" s="12"/>
      <c r="E65" s="12"/>
      <c r="F65" s="19"/>
      <c r="G65" s="22"/>
      <c r="H65" s="18"/>
      <c r="I65" s="18"/>
      <c r="J65" s="18"/>
      <c r="K65" s="211"/>
      <c r="L65" s="215"/>
      <c r="M65" s="215"/>
      <c r="N65" s="215"/>
      <c r="O65" s="215"/>
      <c r="P65" s="215"/>
      <c r="Q65" s="214"/>
      <c r="R65" s="33"/>
      <c r="S65" s="136"/>
      <c r="T65" s="208"/>
      <c r="U65" s="139">
        <v>290</v>
      </c>
      <c r="V65" s="160">
        <v>760.7</v>
      </c>
      <c r="W65" s="158">
        <f t="shared" si="9"/>
        <v>5557.3613621250015</v>
      </c>
      <c r="X65" s="158">
        <f t="shared" si="9"/>
        <v>5710.316262000001</v>
      </c>
      <c r="Y65" s="158">
        <f t="shared" si="9"/>
        <v>5863.271161875001</v>
      </c>
      <c r="Z65" s="158">
        <f t="shared" si="9"/>
        <v>6016.22606175</v>
      </c>
      <c r="AA65" s="158">
        <f t="shared" si="9"/>
        <v>6220.16592825</v>
      </c>
      <c r="AB65" s="158">
        <f t="shared" si="9"/>
        <v>6424.105794750001</v>
      </c>
      <c r="AC65" s="158">
        <f t="shared" si="9"/>
        <v>6628.045661250002</v>
      </c>
      <c r="AD65" s="158">
        <f t="shared" si="9"/>
        <v>6704.523111187501</v>
      </c>
      <c r="AE65" s="158">
        <f t="shared" si="9"/>
        <v>6781.000561125002</v>
      </c>
      <c r="AF65" s="146">
        <f t="shared" si="6"/>
        <v>0.0224462365591398</v>
      </c>
      <c r="AG65" s="147">
        <f t="shared" si="7"/>
        <v>2.276055124892335</v>
      </c>
      <c r="AH65" s="4"/>
      <c r="AI65" s="143"/>
      <c r="AJ65" s="143"/>
    </row>
    <row r="66" spans="1:36" ht="13.5" customHeight="1">
      <c r="A66" s="53"/>
      <c r="B66" s="9"/>
      <c r="C66" s="9"/>
      <c r="D66" s="9"/>
      <c r="E66" s="12"/>
      <c r="F66" s="19"/>
      <c r="G66" s="22"/>
      <c r="H66" s="18"/>
      <c r="I66" s="18"/>
      <c r="J66" s="18"/>
      <c r="K66" s="211"/>
      <c r="L66" s="215"/>
      <c r="M66" s="215"/>
      <c r="N66" s="215"/>
      <c r="O66" s="215"/>
      <c r="P66" s="215"/>
      <c r="Q66" s="214"/>
      <c r="R66" s="34"/>
      <c r="S66" s="136"/>
      <c r="T66" s="208"/>
      <c r="U66" s="144">
        <v>295</v>
      </c>
      <c r="V66" s="161">
        <v>777.6</v>
      </c>
      <c r="W66" s="157">
        <f t="shared" si="9"/>
        <v>5680.825812000002</v>
      </c>
      <c r="X66" s="157">
        <f t="shared" si="9"/>
        <v>5837.178816000001</v>
      </c>
      <c r="Y66" s="157">
        <f t="shared" si="9"/>
        <v>5993.53182</v>
      </c>
      <c r="Z66" s="157">
        <f t="shared" si="9"/>
        <v>6149.884824000001</v>
      </c>
      <c r="AA66" s="157">
        <f t="shared" si="9"/>
        <v>6358.355496</v>
      </c>
      <c r="AB66" s="157">
        <f t="shared" si="9"/>
        <v>6566.826168000001</v>
      </c>
      <c r="AC66" s="157">
        <f t="shared" si="9"/>
        <v>6775.296840000001</v>
      </c>
      <c r="AD66" s="157">
        <f t="shared" si="9"/>
        <v>6853.473342000001</v>
      </c>
      <c r="AE66" s="157">
        <f t="shared" si="9"/>
        <v>6931.649844000001</v>
      </c>
      <c r="AF66" s="146">
        <f t="shared" si="6"/>
        <v>0.022216379650322082</v>
      </c>
      <c r="AG66" s="147">
        <f t="shared" si="7"/>
        <v>2.348837209302326</v>
      </c>
      <c r="AH66" s="4"/>
      <c r="AI66" s="143"/>
      <c r="AJ66" s="143"/>
    </row>
    <row r="67" spans="1:36" ht="13.5" customHeight="1">
      <c r="A67" s="53"/>
      <c r="B67" s="9"/>
      <c r="C67" s="9"/>
      <c r="D67" s="9"/>
      <c r="E67" s="12"/>
      <c r="F67" s="19"/>
      <c r="G67" s="19"/>
      <c r="H67" s="18"/>
      <c r="I67" s="19"/>
      <c r="J67" s="19"/>
      <c r="K67" s="211"/>
      <c r="L67" s="215"/>
      <c r="M67" s="215"/>
      <c r="N67" s="215"/>
      <c r="O67" s="215"/>
      <c r="P67" s="215"/>
      <c r="Q67" s="215"/>
      <c r="R67" s="205" t="s">
        <v>22</v>
      </c>
      <c r="S67" s="136"/>
      <c r="T67" s="208"/>
      <c r="U67" s="139">
        <v>300</v>
      </c>
      <c r="V67" s="160">
        <v>794.9</v>
      </c>
      <c r="W67" s="158">
        <f t="shared" si="9"/>
        <v>5807.212497375</v>
      </c>
      <c r="X67" s="158">
        <f t="shared" si="9"/>
        <v>5967.0440340000005</v>
      </c>
      <c r="Y67" s="158">
        <f t="shared" si="9"/>
        <v>6126.875570625001</v>
      </c>
      <c r="Z67" s="158">
        <f t="shared" si="9"/>
        <v>6286.70710725</v>
      </c>
      <c r="AA67" s="158">
        <f t="shared" si="9"/>
        <v>6499.815822750002</v>
      </c>
      <c r="AB67" s="158">
        <f t="shared" si="9"/>
        <v>6712.924538249999</v>
      </c>
      <c r="AC67" s="158">
        <f t="shared" si="9"/>
        <v>6926.033253750002</v>
      </c>
      <c r="AD67" s="158">
        <f t="shared" si="9"/>
        <v>7005.949022062501</v>
      </c>
      <c r="AE67" s="158">
        <f t="shared" si="9"/>
        <v>7085.864790375001</v>
      </c>
      <c r="AF67" s="146">
        <f t="shared" si="6"/>
        <v>0.022247942386831143</v>
      </c>
      <c r="AG67" s="147">
        <f t="shared" si="7"/>
        <v>2.423341946597761</v>
      </c>
      <c r="AH67" s="4"/>
      <c r="AI67" s="143"/>
      <c r="AJ67" s="143"/>
    </row>
    <row r="68" spans="1:36" ht="13.5" customHeight="1">
      <c r="A68" s="53"/>
      <c r="B68" s="9"/>
      <c r="C68" s="9"/>
      <c r="D68" s="9"/>
      <c r="E68" s="12"/>
      <c r="F68" s="19"/>
      <c r="G68" s="19"/>
      <c r="H68" s="18"/>
      <c r="I68" s="19"/>
      <c r="J68" s="19"/>
      <c r="K68" s="211"/>
      <c r="L68" s="215"/>
      <c r="M68" s="215"/>
      <c r="N68" s="215"/>
      <c r="O68" s="215"/>
      <c r="P68" s="215"/>
      <c r="Q68" s="215"/>
      <c r="R68" s="206"/>
      <c r="S68" s="136"/>
      <c r="T68" s="208"/>
      <c r="U68" s="144">
        <v>305</v>
      </c>
      <c r="V68" s="161">
        <v>812.6</v>
      </c>
      <c r="W68" s="157">
        <f t="shared" si="9"/>
        <v>5936.521418250002</v>
      </c>
      <c r="X68" s="157">
        <f t="shared" si="9"/>
        <v>6099.911916000001</v>
      </c>
      <c r="Y68" s="157">
        <f t="shared" si="9"/>
        <v>6263.30241375</v>
      </c>
      <c r="Z68" s="157">
        <f t="shared" si="9"/>
        <v>6426.6929115</v>
      </c>
      <c r="AA68" s="157">
        <f t="shared" si="9"/>
        <v>6644.5469085</v>
      </c>
      <c r="AB68" s="157">
        <f t="shared" si="9"/>
        <v>6862.4009055</v>
      </c>
      <c r="AC68" s="157">
        <f t="shared" si="9"/>
        <v>7080.254902500002</v>
      </c>
      <c r="AD68" s="157">
        <f t="shared" si="9"/>
        <v>7161.950151375002</v>
      </c>
      <c r="AE68" s="157">
        <f t="shared" si="9"/>
        <v>7243.645400250002</v>
      </c>
      <c r="AF68" s="146">
        <f t="shared" si="6"/>
        <v>0.022266951817838887</v>
      </c>
      <c r="AG68" s="147">
        <f t="shared" si="7"/>
        <v>2.4995693367786402</v>
      </c>
      <c r="AH68" s="4"/>
      <c r="AI68" s="143"/>
      <c r="AJ68" s="143"/>
    </row>
    <row r="69" spans="1:36" ht="13.5" customHeight="1">
      <c r="A69" s="53"/>
      <c r="B69" s="9"/>
      <c r="C69" s="9"/>
      <c r="D69" s="9"/>
      <c r="E69" s="12"/>
      <c r="F69" s="19"/>
      <c r="G69" s="19"/>
      <c r="H69" s="18"/>
      <c r="I69" s="19"/>
      <c r="J69" s="19"/>
      <c r="K69" s="211"/>
      <c r="L69" s="215"/>
      <c r="M69" s="215"/>
      <c r="N69" s="215"/>
      <c r="O69" s="215"/>
      <c r="P69" s="215"/>
      <c r="Q69" s="215"/>
      <c r="R69" s="206"/>
      <c r="S69" s="136"/>
      <c r="T69" s="208"/>
      <c r="U69" s="139">
        <v>310</v>
      </c>
      <c r="V69" s="160">
        <v>830.7</v>
      </c>
      <c r="W69" s="158">
        <f t="shared" si="9"/>
        <v>6068.752574625001</v>
      </c>
      <c r="X69" s="158">
        <f t="shared" si="9"/>
        <v>6235.782462000001</v>
      </c>
      <c r="Y69" s="158">
        <f t="shared" si="9"/>
        <v>6402.812349375</v>
      </c>
      <c r="Z69" s="158">
        <f t="shared" si="9"/>
        <v>6569.842236750001</v>
      </c>
      <c r="AA69" s="158">
        <f t="shared" si="9"/>
        <v>6792.548753250002</v>
      </c>
      <c r="AB69" s="158">
        <f t="shared" si="9"/>
        <v>7015.2552697500005</v>
      </c>
      <c r="AC69" s="158">
        <f t="shared" si="9"/>
        <v>7237.961786250002</v>
      </c>
      <c r="AD69" s="158">
        <f t="shared" si="9"/>
        <v>7321.476729937502</v>
      </c>
      <c r="AE69" s="158">
        <f t="shared" si="9"/>
        <v>7404.991673625002</v>
      </c>
      <c r="AF69" s="146">
        <f t="shared" si="6"/>
        <v>0.02227418163918271</v>
      </c>
      <c r="AG69" s="147">
        <f t="shared" si="7"/>
        <v>2.577519379844962</v>
      </c>
      <c r="AH69" s="4"/>
      <c r="AI69" s="143"/>
      <c r="AJ69" s="143"/>
    </row>
    <row r="70" spans="1:36" ht="13.5" customHeight="1">
      <c r="A70" s="53"/>
      <c r="B70" s="9"/>
      <c r="C70" s="9"/>
      <c r="D70" s="9"/>
      <c r="E70" s="12"/>
      <c r="F70" s="19"/>
      <c r="G70" s="19"/>
      <c r="H70" s="18"/>
      <c r="I70" s="19"/>
      <c r="J70" s="19"/>
      <c r="K70" s="211"/>
      <c r="L70" s="215"/>
      <c r="M70" s="215"/>
      <c r="N70" s="215"/>
      <c r="O70" s="215"/>
      <c r="P70" s="215"/>
      <c r="Q70" s="215"/>
      <c r="R70" s="206"/>
      <c r="S70" s="136"/>
      <c r="T70" s="208"/>
      <c r="U70" s="144">
        <v>315</v>
      </c>
      <c r="V70" s="161">
        <v>849.3</v>
      </c>
      <c r="W70" s="157">
        <f t="shared" si="9"/>
        <v>6204.636525375001</v>
      </c>
      <c r="X70" s="157">
        <f t="shared" si="9"/>
        <v>6375.406338000001</v>
      </c>
      <c r="Y70" s="157">
        <f t="shared" si="9"/>
        <v>6546.176150625</v>
      </c>
      <c r="Z70" s="157">
        <f t="shared" si="9"/>
        <v>6716.94596325</v>
      </c>
      <c r="AA70" s="157">
        <f t="shared" si="9"/>
        <v>6944.6390467500005</v>
      </c>
      <c r="AB70" s="157">
        <f t="shared" si="9"/>
        <v>7172.332130250001</v>
      </c>
      <c r="AC70" s="157">
        <f t="shared" si="9"/>
        <v>7400.02521375</v>
      </c>
      <c r="AD70" s="157">
        <f t="shared" si="9"/>
        <v>7485.410120062501</v>
      </c>
      <c r="AE70" s="157">
        <f t="shared" si="9"/>
        <v>7570.795026375001</v>
      </c>
      <c r="AF70" s="146">
        <f t="shared" si="6"/>
        <v>0.02239075478512098</v>
      </c>
      <c r="AG70" s="147">
        <f t="shared" si="7"/>
        <v>2.657622739018088</v>
      </c>
      <c r="AH70" s="4"/>
      <c r="AI70" s="143"/>
      <c r="AJ70" s="143"/>
    </row>
    <row r="71" spans="1:36" ht="13.5" customHeight="1">
      <c r="A71" s="53"/>
      <c r="B71" s="9"/>
      <c r="C71" s="9"/>
      <c r="D71" s="9"/>
      <c r="E71" s="9"/>
      <c r="F71" s="19"/>
      <c r="G71" s="19"/>
      <c r="H71" s="18"/>
      <c r="I71" s="19"/>
      <c r="J71" s="19"/>
      <c r="K71" s="211"/>
      <c r="L71" s="215"/>
      <c r="M71" s="215"/>
      <c r="N71" s="215"/>
      <c r="O71" s="215"/>
      <c r="P71" s="215"/>
      <c r="Q71" s="215"/>
      <c r="R71" s="206"/>
      <c r="S71" s="136"/>
      <c r="T71" s="208"/>
      <c r="U71" s="139">
        <v>320</v>
      </c>
      <c r="V71" s="160">
        <v>868.5</v>
      </c>
      <c r="W71" s="158">
        <f t="shared" si="9"/>
        <v>6344.903829375002</v>
      </c>
      <c r="X71" s="158">
        <f t="shared" si="9"/>
        <v>6519.534210000001</v>
      </c>
      <c r="Y71" s="158">
        <f t="shared" si="9"/>
        <v>6694.1645906250005</v>
      </c>
      <c r="Z71" s="158">
        <f t="shared" si="9"/>
        <v>6868.79497125</v>
      </c>
      <c r="AA71" s="158">
        <f t="shared" si="9"/>
        <v>7101.63547875</v>
      </c>
      <c r="AB71" s="158">
        <f t="shared" si="9"/>
        <v>7334.4759862500005</v>
      </c>
      <c r="AC71" s="158">
        <f t="shared" si="9"/>
        <v>7567.3164937500005</v>
      </c>
      <c r="AD71" s="158">
        <f t="shared" si="9"/>
        <v>7654.6316840625</v>
      </c>
      <c r="AE71" s="158">
        <f t="shared" si="9"/>
        <v>7741.946874375</v>
      </c>
      <c r="AF71" s="146">
        <f t="shared" si="6"/>
        <v>0.0226068527022254</v>
      </c>
      <c r="AG71" s="147">
        <f t="shared" si="7"/>
        <v>2.74031007751938</v>
      </c>
      <c r="AH71" s="4"/>
      <c r="AI71" s="143"/>
      <c r="AJ71" s="143"/>
    </row>
    <row r="72" spans="1:36" ht="13.5" customHeight="1">
      <c r="A72" s="53"/>
      <c r="B72" s="9"/>
      <c r="C72" s="9"/>
      <c r="D72" s="9"/>
      <c r="E72" s="9"/>
      <c r="F72" s="19"/>
      <c r="G72" s="19"/>
      <c r="H72" s="18"/>
      <c r="I72" s="19"/>
      <c r="J72" s="19"/>
      <c r="K72" s="211"/>
      <c r="L72" s="215"/>
      <c r="M72" s="215"/>
      <c r="N72" s="215"/>
      <c r="O72" s="215"/>
      <c r="P72" s="215"/>
      <c r="Q72" s="215"/>
      <c r="R72" s="206"/>
      <c r="S72" s="136"/>
      <c r="T72" s="208"/>
      <c r="U72" s="144">
        <v>325</v>
      </c>
      <c r="V72" s="161">
        <v>887.4</v>
      </c>
      <c r="W72" s="157">
        <f t="shared" si="9"/>
        <v>6482.97945675</v>
      </c>
      <c r="X72" s="157">
        <f t="shared" si="9"/>
        <v>6661.410084</v>
      </c>
      <c r="Y72" s="157">
        <f t="shared" si="9"/>
        <v>6839.84071125</v>
      </c>
      <c r="Z72" s="157">
        <f t="shared" si="9"/>
        <v>7018.2713385</v>
      </c>
      <c r="AA72" s="157">
        <f t="shared" si="9"/>
        <v>7256.1788415</v>
      </c>
      <c r="AB72" s="157">
        <f t="shared" si="9"/>
        <v>7494.086344500001</v>
      </c>
      <c r="AC72" s="157">
        <f t="shared" si="9"/>
        <v>7731.993847500002</v>
      </c>
      <c r="AD72" s="157">
        <f t="shared" si="9"/>
        <v>7821.209161125002</v>
      </c>
      <c r="AE72" s="157">
        <f t="shared" si="9"/>
        <v>7910.4244747500015</v>
      </c>
      <c r="AF72" s="146">
        <f t="shared" si="6"/>
        <v>0.021761658031088205</v>
      </c>
      <c r="AG72" s="147">
        <f t="shared" si="7"/>
        <v>2.8217054263565897</v>
      </c>
      <c r="AH72" s="4"/>
      <c r="AI72" s="143"/>
      <c r="AJ72" s="143"/>
    </row>
    <row r="73" spans="1:36" ht="13.5" customHeight="1">
      <c r="A73" s="53"/>
      <c r="B73" s="9"/>
      <c r="C73" s="9"/>
      <c r="D73" s="9"/>
      <c r="E73" s="9"/>
      <c r="F73" s="19"/>
      <c r="G73" s="19"/>
      <c r="H73" s="18"/>
      <c r="I73" s="19"/>
      <c r="J73" s="19"/>
      <c r="K73" s="211"/>
      <c r="L73" s="215"/>
      <c r="M73" s="215"/>
      <c r="N73" s="215"/>
      <c r="O73" s="215"/>
      <c r="P73" s="215"/>
      <c r="Q73" s="215"/>
      <c r="R73" s="206"/>
      <c r="S73" s="136"/>
      <c r="T73" s="208"/>
      <c r="U73" s="139">
        <v>330</v>
      </c>
      <c r="V73" s="160">
        <v>906.7</v>
      </c>
      <c r="W73" s="158">
        <f aca="true" t="shared" si="10" ref="W73:AE82">+$AG$7*(1+W$11)*$V73/100*(1+$AD$5)</f>
        <v>6623.977319625001</v>
      </c>
      <c r="X73" s="158">
        <f t="shared" si="10"/>
        <v>6806.288622000002</v>
      </c>
      <c r="Y73" s="158">
        <f t="shared" si="10"/>
        <v>6988.599924375001</v>
      </c>
      <c r="Z73" s="158">
        <f t="shared" si="10"/>
        <v>7170.91122675</v>
      </c>
      <c r="AA73" s="158">
        <f t="shared" si="10"/>
        <v>7413.992963250002</v>
      </c>
      <c r="AB73" s="158">
        <f t="shared" si="10"/>
        <v>7657.074699750001</v>
      </c>
      <c r="AC73" s="158">
        <f t="shared" si="10"/>
        <v>7900.156436250003</v>
      </c>
      <c r="AD73" s="158">
        <f t="shared" si="10"/>
        <v>7991.312087437502</v>
      </c>
      <c r="AE73" s="158">
        <f t="shared" si="10"/>
        <v>8082.467738625001</v>
      </c>
      <c r="AF73" s="146">
        <f t="shared" si="6"/>
        <v>0.02174892945684026</v>
      </c>
      <c r="AG73" s="147">
        <f t="shared" si="7"/>
        <v>2.9048234280792427</v>
      </c>
      <c r="AH73" s="4"/>
      <c r="AI73" s="143"/>
      <c r="AJ73" s="143"/>
    </row>
    <row r="74" spans="1:36" ht="13.5" customHeight="1">
      <c r="A74" s="53"/>
      <c r="B74" s="9"/>
      <c r="C74" s="9"/>
      <c r="D74" s="9"/>
      <c r="E74" s="9"/>
      <c r="F74" s="9"/>
      <c r="G74" s="19"/>
      <c r="H74" s="18"/>
      <c r="I74" s="19"/>
      <c r="J74" s="19"/>
      <c r="K74" s="211"/>
      <c r="L74" s="215"/>
      <c r="M74" s="215"/>
      <c r="N74" s="215"/>
      <c r="O74" s="215"/>
      <c r="P74" s="215"/>
      <c r="Q74" s="215"/>
      <c r="R74" s="206"/>
      <c r="S74" s="136"/>
      <c r="T74" s="208"/>
      <c r="U74" s="144">
        <v>340</v>
      </c>
      <c r="V74" s="161">
        <v>929</v>
      </c>
      <c r="W74" s="157">
        <f t="shared" si="10"/>
        <v>6786.891948750001</v>
      </c>
      <c r="X74" s="157">
        <f t="shared" si="10"/>
        <v>6973.687140000001</v>
      </c>
      <c r="Y74" s="157">
        <f t="shared" si="10"/>
        <v>7160.482331250001</v>
      </c>
      <c r="Z74" s="157">
        <f t="shared" si="10"/>
        <v>7347.2775225000005</v>
      </c>
      <c r="AA74" s="157">
        <f t="shared" si="10"/>
        <v>7596.337777500002</v>
      </c>
      <c r="AB74" s="157">
        <f t="shared" si="10"/>
        <v>7845.398032500001</v>
      </c>
      <c r="AC74" s="157">
        <f t="shared" si="10"/>
        <v>8094.458287500002</v>
      </c>
      <c r="AD74" s="157">
        <f t="shared" si="10"/>
        <v>8187.855883125001</v>
      </c>
      <c r="AE74" s="157">
        <f t="shared" si="10"/>
        <v>8281.25347875</v>
      </c>
      <c r="AF74" s="146">
        <f t="shared" si="6"/>
        <v>0.024594684018969915</v>
      </c>
      <c r="AG74" s="147">
        <f t="shared" si="7"/>
        <v>3.000861326442722</v>
      </c>
      <c r="AH74" s="4"/>
      <c r="AI74" s="143"/>
      <c r="AJ74" s="143"/>
    </row>
    <row r="75" spans="1:36" ht="13.5" customHeight="1">
      <c r="A75" s="53"/>
      <c r="B75" s="9"/>
      <c r="C75" s="9"/>
      <c r="D75" s="9"/>
      <c r="E75" s="9"/>
      <c r="F75" s="9"/>
      <c r="G75" s="19"/>
      <c r="H75" s="18"/>
      <c r="I75" s="19"/>
      <c r="J75" s="19"/>
      <c r="K75" s="211"/>
      <c r="L75" s="215"/>
      <c r="M75" s="215"/>
      <c r="N75" s="215"/>
      <c r="O75" s="215"/>
      <c r="P75" s="215"/>
      <c r="Q75" s="215"/>
      <c r="R75" s="206"/>
      <c r="S75" s="136"/>
      <c r="T75" s="208"/>
      <c r="U75" s="139">
        <v>350</v>
      </c>
      <c r="V75" s="160">
        <v>949.6</v>
      </c>
      <c r="W75" s="158">
        <f t="shared" si="10"/>
        <v>6937.387077000001</v>
      </c>
      <c r="X75" s="158">
        <f t="shared" si="10"/>
        <v>7128.324336000001</v>
      </c>
      <c r="Y75" s="158">
        <f t="shared" si="10"/>
        <v>7319.261595</v>
      </c>
      <c r="Z75" s="158">
        <f t="shared" si="10"/>
        <v>7510.198854</v>
      </c>
      <c r="AA75" s="158">
        <f t="shared" si="10"/>
        <v>7764.781866000002</v>
      </c>
      <c r="AB75" s="158">
        <f t="shared" si="10"/>
        <v>8019.364878</v>
      </c>
      <c r="AC75" s="158">
        <f t="shared" si="10"/>
        <v>8273.947890000001</v>
      </c>
      <c r="AD75" s="158">
        <f t="shared" si="10"/>
        <v>8369.4165195</v>
      </c>
      <c r="AE75" s="158">
        <f t="shared" si="10"/>
        <v>8464.885149000002</v>
      </c>
      <c r="AF75" s="146">
        <f t="shared" si="6"/>
        <v>0.022174381054897774</v>
      </c>
      <c r="AG75" s="147">
        <f t="shared" si="7"/>
        <v>3.0895779500430667</v>
      </c>
      <c r="AH75" s="4"/>
      <c r="AI75" s="143"/>
      <c r="AJ75" s="143"/>
    </row>
    <row r="76" spans="1:36" ht="13.5" customHeight="1">
      <c r="A76" s="53"/>
      <c r="B76" s="9"/>
      <c r="C76" s="9"/>
      <c r="D76" s="9"/>
      <c r="E76" s="9"/>
      <c r="F76" s="9"/>
      <c r="G76" s="19"/>
      <c r="H76" s="18"/>
      <c r="I76" s="19"/>
      <c r="J76" s="19"/>
      <c r="K76" s="211"/>
      <c r="L76" s="215"/>
      <c r="M76" s="215"/>
      <c r="N76" s="215"/>
      <c r="O76" s="215"/>
      <c r="P76" s="215"/>
      <c r="Q76" s="215"/>
      <c r="R76" s="206"/>
      <c r="S76" s="136"/>
      <c r="T76" s="208"/>
      <c r="U76" s="144">
        <v>355</v>
      </c>
      <c r="V76" s="161">
        <v>971.4</v>
      </c>
      <c r="W76" s="157">
        <f t="shared" si="10"/>
        <v>7096.6489117500005</v>
      </c>
      <c r="X76" s="157">
        <f t="shared" si="10"/>
        <v>7291.969524</v>
      </c>
      <c r="Y76" s="157">
        <f t="shared" si="10"/>
        <v>7487.2901362500015</v>
      </c>
      <c r="Z76" s="157">
        <f t="shared" si="10"/>
        <v>7682.6107485</v>
      </c>
      <c r="AA76" s="157">
        <f t="shared" si="10"/>
        <v>7943.038231500001</v>
      </c>
      <c r="AB76" s="157">
        <f t="shared" si="10"/>
        <v>8203.4657145</v>
      </c>
      <c r="AC76" s="157">
        <f t="shared" si="10"/>
        <v>8463.893197500001</v>
      </c>
      <c r="AD76" s="157">
        <f t="shared" si="10"/>
        <v>8561.553503625</v>
      </c>
      <c r="AE76" s="157">
        <f t="shared" si="10"/>
        <v>8659.213809750001</v>
      </c>
      <c r="AF76" s="146">
        <f t="shared" si="6"/>
        <v>0.022957034540859178</v>
      </c>
      <c r="AG76" s="147">
        <f t="shared" si="7"/>
        <v>3.1834625322997416</v>
      </c>
      <c r="AH76" s="4"/>
      <c r="AI76" s="143"/>
      <c r="AJ76" s="143"/>
    </row>
    <row r="77" spans="1:36" ht="13.5" customHeight="1">
      <c r="A77" s="53"/>
      <c r="B77" s="9"/>
      <c r="C77" s="9"/>
      <c r="D77" s="9"/>
      <c r="E77" s="9"/>
      <c r="F77" s="9"/>
      <c r="G77" s="19"/>
      <c r="H77" s="18"/>
      <c r="I77" s="19"/>
      <c r="J77" s="19"/>
      <c r="K77" s="211"/>
      <c r="L77" s="215"/>
      <c r="M77" s="215"/>
      <c r="N77" s="215"/>
      <c r="O77" s="215"/>
      <c r="P77" s="215"/>
      <c r="Q77" s="215"/>
      <c r="R77" s="206"/>
      <c r="S77" s="136"/>
      <c r="T77" s="208"/>
      <c r="U77" s="139">
        <v>360</v>
      </c>
      <c r="V77" s="160">
        <v>993.8</v>
      </c>
      <c r="W77" s="158">
        <f t="shared" si="10"/>
        <v>7260.29409975</v>
      </c>
      <c r="X77" s="158">
        <f t="shared" si="10"/>
        <v>7460.118708</v>
      </c>
      <c r="Y77" s="158">
        <f t="shared" si="10"/>
        <v>7659.943316250001</v>
      </c>
      <c r="Z77" s="158">
        <f t="shared" si="10"/>
        <v>7859.7679245</v>
      </c>
      <c r="AA77" s="158">
        <f t="shared" si="10"/>
        <v>8126.200735500001</v>
      </c>
      <c r="AB77" s="158">
        <f t="shared" si="10"/>
        <v>8392.6335465</v>
      </c>
      <c r="AC77" s="158">
        <f t="shared" si="10"/>
        <v>8659.0663575</v>
      </c>
      <c r="AD77" s="158">
        <f t="shared" si="10"/>
        <v>8758.978661625</v>
      </c>
      <c r="AE77" s="158">
        <f t="shared" si="10"/>
        <v>8858.89096575</v>
      </c>
      <c r="AF77" s="146">
        <f t="shared" si="6"/>
        <v>0.023059501750051448</v>
      </c>
      <c r="AG77" s="147">
        <f t="shared" si="7"/>
        <v>3.2799310938845823</v>
      </c>
      <c r="AH77" s="4"/>
      <c r="AI77" s="143"/>
      <c r="AJ77" s="143"/>
    </row>
    <row r="78" spans="1:36" ht="13.5" customHeight="1">
      <c r="A78" s="53"/>
      <c r="B78" s="9"/>
      <c r="C78" s="9"/>
      <c r="D78" s="9"/>
      <c r="E78" s="9"/>
      <c r="F78" s="9"/>
      <c r="G78" s="19"/>
      <c r="H78" s="18"/>
      <c r="I78" s="19"/>
      <c r="J78" s="19"/>
      <c r="K78" s="211"/>
      <c r="L78" s="215"/>
      <c r="M78" s="215"/>
      <c r="N78" s="215"/>
      <c r="O78" s="215"/>
      <c r="P78" s="215"/>
      <c r="Q78" s="215"/>
      <c r="R78" s="206"/>
      <c r="S78" s="136"/>
      <c r="T78" s="208"/>
      <c r="U78" s="144">
        <v>365</v>
      </c>
      <c r="V78" s="161">
        <v>1016.7</v>
      </c>
      <c r="W78" s="157">
        <f t="shared" si="10"/>
        <v>7427.592082125001</v>
      </c>
      <c r="X78" s="157">
        <f t="shared" si="10"/>
        <v>7632.021222000002</v>
      </c>
      <c r="Y78" s="157">
        <f t="shared" si="10"/>
        <v>7836.450361875</v>
      </c>
      <c r="Z78" s="157">
        <f t="shared" si="10"/>
        <v>8040.879501750001</v>
      </c>
      <c r="AA78" s="157">
        <f t="shared" si="10"/>
        <v>8313.451688250003</v>
      </c>
      <c r="AB78" s="157">
        <f t="shared" si="10"/>
        <v>8586.02387475</v>
      </c>
      <c r="AC78" s="157">
        <f t="shared" si="10"/>
        <v>8858.596061250002</v>
      </c>
      <c r="AD78" s="157">
        <f t="shared" si="10"/>
        <v>8960.810631187502</v>
      </c>
      <c r="AE78" s="157">
        <f t="shared" si="10"/>
        <v>9063.025201125003</v>
      </c>
      <c r="AF78" s="146">
        <f aca="true" t="shared" si="11" ref="AF78:AF94">+AE78/AE77-1</f>
        <v>0.02304286576776038</v>
      </c>
      <c r="AG78" s="147">
        <f aca="true" t="shared" si="12" ref="AG78:AG94">+AE78/$AE$13-1</f>
        <v>3.3785529715762292</v>
      </c>
      <c r="AH78" s="4"/>
      <c r="AI78" s="143"/>
      <c r="AJ78" s="143"/>
    </row>
    <row r="79" spans="1:36" ht="13.5" customHeight="1">
      <c r="A79" s="53"/>
      <c r="B79" s="9"/>
      <c r="C79" s="9"/>
      <c r="D79" s="9"/>
      <c r="E79" s="9"/>
      <c r="F79" s="9"/>
      <c r="G79" s="19"/>
      <c r="H79" s="18"/>
      <c r="I79" s="19"/>
      <c r="J79" s="19"/>
      <c r="K79" s="212"/>
      <c r="L79" s="216"/>
      <c r="M79" s="216"/>
      <c r="N79" s="216"/>
      <c r="O79" s="216"/>
      <c r="P79" s="216"/>
      <c r="Q79" s="216"/>
      <c r="R79" s="207"/>
      <c r="S79" s="136"/>
      <c r="T79" s="208"/>
      <c r="U79" s="139">
        <v>370</v>
      </c>
      <c r="V79" s="162">
        <v>1040</v>
      </c>
      <c r="W79" s="158">
        <f t="shared" si="10"/>
        <v>7597.8123000000005</v>
      </c>
      <c r="X79" s="158">
        <f t="shared" si="10"/>
        <v>7806.926400000001</v>
      </c>
      <c r="Y79" s="158">
        <f t="shared" si="10"/>
        <v>8016.0405</v>
      </c>
      <c r="Z79" s="158">
        <f t="shared" si="10"/>
        <v>8225.154600000002</v>
      </c>
      <c r="AA79" s="158">
        <f t="shared" si="10"/>
        <v>8503.9734</v>
      </c>
      <c r="AB79" s="158">
        <f t="shared" si="10"/>
        <v>8782.7922</v>
      </c>
      <c r="AC79" s="158">
        <f t="shared" si="10"/>
        <v>9061.611</v>
      </c>
      <c r="AD79" s="158">
        <f t="shared" si="10"/>
        <v>9166.16805</v>
      </c>
      <c r="AE79" s="158">
        <f t="shared" si="10"/>
        <v>9270.725100000001</v>
      </c>
      <c r="AF79" s="146">
        <f t="shared" si="11"/>
        <v>0.022917281400609557</v>
      </c>
      <c r="AG79" s="147">
        <f t="shared" si="12"/>
        <v>3.478897502153317</v>
      </c>
      <c r="AH79" s="4"/>
      <c r="AI79" s="143"/>
      <c r="AJ79" s="143"/>
    </row>
    <row r="80" spans="1:36" ht="13.5" customHeight="1">
      <c r="A80" s="53"/>
      <c r="B80" s="9"/>
      <c r="C80" s="9"/>
      <c r="D80" s="9"/>
      <c r="E80" s="9"/>
      <c r="F80" s="9"/>
      <c r="G80" s="19"/>
      <c r="H80" s="1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36"/>
      <c r="T80" s="138"/>
      <c r="U80" s="148" t="s">
        <v>35</v>
      </c>
      <c r="V80" s="163">
        <v>842.9</v>
      </c>
      <c r="W80" s="159">
        <f t="shared" si="10"/>
        <v>6157.880757375001</v>
      </c>
      <c r="X80" s="159">
        <f t="shared" si="10"/>
        <v>6327.363714000001</v>
      </c>
      <c r="Y80" s="159">
        <f t="shared" si="10"/>
        <v>6496.846670625</v>
      </c>
      <c r="Z80" s="159">
        <f t="shared" si="10"/>
        <v>6666.329627249999</v>
      </c>
      <c r="AA80" s="159">
        <f t="shared" si="10"/>
        <v>6892.306902750001</v>
      </c>
      <c r="AB80" s="159">
        <f t="shared" si="10"/>
        <v>7118.284178250001</v>
      </c>
      <c r="AC80" s="159">
        <f t="shared" si="10"/>
        <v>7344.261453750001</v>
      </c>
      <c r="AD80" s="159">
        <f t="shared" si="10"/>
        <v>7429.0029320625</v>
      </c>
      <c r="AE80" s="159">
        <f t="shared" si="10"/>
        <v>7513.744410375001</v>
      </c>
      <c r="AF80" s="146">
        <f t="shared" si="11"/>
        <v>-0.18951923076923072</v>
      </c>
      <c r="AG80" s="147">
        <f t="shared" si="12"/>
        <v>2.6300602928509913</v>
      </c>
      <c r="AH80" s="4"/>
      <c r="AI80" s="143"/>
      <c r="AJ80" s="143"/>
    </row>
    <row r="81" spans="1:36" ht="13.5" customHeight="1">
      <c r="A81" s="53"/>
      <c r="B81" s="9"/>
      <c r="C81" s="9"/>
      <c r="D81" s="9"/>
      <c r="E81" s="9"/>
      <c r="F81" s="9"/>
      <c r="G81" s="19"/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36"/>
      <c r="T81" s="138"/>
      <c r="U81" s="139" t="s">
        <v>36</v>
      </c>
      <c r="V81" s="164">
        <v>862.1</v>
      </c>
      <c r="W81" s="158">
        <f t="shared" si="10"/>
        <v>6298.148061375001</v>
      </c>
      <c r="X81" s="158">
        <f t="shared" si="10"/>
        <v>6471.491586000001</v>
      </c>
      <c r="Y81" s="158">
        <f t="shared" si="10"/>
        <v>6644.835110625</v>
      </c>
      <c r="Z81" s="158">
        <f t="shared" si="10"/>
        <v>6818.17863525</v>
      </c>
      <c r="AA81" s="158">
        <f t="shared" si="10"/>
        <v>7049.303334750001</v>
      </c>
      <c r="AB81" s="158">
        <f t="shared" si="10"/>
        <v>7280.42803425</v>
      </c>
      <c r="AC81" s="158">
        <f t="shared" si="10"/>
        <v>7511.552733750001</v>
      </c>
      <c r="AD81" s="158">
        <f t="shared" si="10"/>
        <v>7598.224496062502</v>
      </c>
      <c r="AE81" s="158">
        <f t="shared" si="10"/>
        <v>7684.896258375002</v>
      </c>
      <c r="AF81" s="146">
        <f t="shared" si="11"/>
        <v>0.02277850278799387</v>
      </c>
      <c r="AG81" s="147">
        <f t="shared" si="12"/>
        <v>2.712747631352283</v>
      </c>
      <c r="AH81" s="4"/>
      <c r="AI81" s="143"/>
      <c r="AJ81" s="143"/>
    </row>
    <row r="82" spans="1:36" ht="13.5" customHeight="1">
      <c r="A82" s="53"/>
      <c r="B82" s="9"/>
      <c r="C82" s="9"/>
      <c r="D82" s="9"/>
      <c r="E82" s="9"/>
      <c r="F82" s="9"/>
      <c r="G82" s="19"/>
      <c r="H82" s="1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36"/>
      <c r="T82" s="138"/>
      <c r="U82" s="148" t="s">
        <v>37</v>
      </c>
      <c r="V82" s="163">
        <v>881.8</v>
      </c>
      <c r="W82" s="159">
        <f t="shared" si="10"/>
        <v>6442.068159750001</v>
      </c>
      <c r="X82" s="159">
        <f t="shared" si="10"/>
        <v>6619.372788000001</v>
      </c>
      <c r="Y82" s="159">
        <f t="shared" si="10"/>
        <v>6796.6774162500005</v>
      </c>
      <c r="Z82" s="159">
        <f t="shared" si="10"/>
        <v>6973.9820445000005</v>
      </c>
      <c r="AA82" s="159">
        <f t="shared" si="10"/>
        <v>7210.388215500002</v>
      </c>
      <c r="AB82" s="159">
        <f t="shared" si="10"/>
        <v>7446.794386500001</v>
      </c>
      <c r="AC82" s="159">
        <f t="shared" si="10"/>
        <v>7683.200557500002</v>
      </c>
      <c r="AD82" s="159">
        <f t="shared" si="10"/>
        <v>7771.852871625</v>
      </c>
      <c r="AE82" s="159">
        <f t="shared" si="10"/>
        <v>7860.50518575</v>
      </c>
      <c r="AF82" s="146">
        <f t="shared" si="11"/>
        <v>0.022851177357614993</v>
      </c>
      <c r="AG82" s="147">
        <f t="shared" si="12"/>
        <v>2.797588285960379</v>
      </c>
      <c r="AH82" s="4"/>
      <c r="AI82" s="143"/>
      <c r="AJ82" s="143"/>
    </row>
    <row r="83" spans="1:36" ht="13.5" customHeight="1">
      <c r="A83" s="53"/>
      <c r="B83" s="9"/>
      <c r="C83" s="9"/>
      <c r="D83" s="9"/>
      <c r="E83" s="9"/>
      <c r="F83" s="9"/>
      <c r="G83" s="19"/>
      <c r="H83" s="1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36"/>
      <c r="T83" s="138"/>
      <c r="U83" s="139" t="s">
        <v>38</v>
      </c>
      <c r="V83" s="164">
        <v>901.4</v>
      </c>
      <c r="W83" s="158">
        <f aca="true" t="shared" si="13" ref="W83:AE94">+$AG$7*(1+W$11)*$V83/100*(1+$AD$5)</f>
        <v>6585.257699250001</v>
      </c>
      <c r="X83" s="158">
        <f t="shared" si="13"/>
        <v>6766.503324</v>
      </c>
      <c r="Y83" s="158">
        <f t="shared" si="13"/>
        <v>6947.74894875</v>
      </c>
      <c r="Z83" s="158">
        <f t="shared" si="13"/>
        <v>7128.9945735</v>
      </c>
      <c r="AA83" s="158">
        <f t="shared" si="13"/>
        <v>7370.6554065</v>
      </c>
      <c r="AB83" s="158">
        <f t="shared" si="13"/>
        <v>7612.316239500001</v>
      </c>
      <c r="AC83" s="158">
        <f t="shared" si="13"/>
        <v>7853.977072500001</v>
      </c>
      <c r="AD83" s="158">
        <f t="shared" si="13"/>
        <v>7944.599884875001</v>
      </c>
      <c r="AE83" s="158">
        <f t="shared" si="13"/>
        <v>8035.222697250001</v>
      </c>
      <c r="AF83" s="146">
        <f t="shared" si="11"/>
        <v>0.022227262417781946</v>
      </c>
      <c r="AG83" s="147">
        <f t="shared" si="12"/>
        <v>2.881998277347115</v>
      </c>
      <c r="AH83" s="4"/>
      <c r="AI83" s="143"/>
      <c r="AJ83" s="143"/>
    </row>
    <row r="84" spans="1:36" ht="13.5" customHeight="1">
      <c r="A84" s="53"/>
      <c r="B84" s="9"/>
      <c r="C84" s="9"/>
      <c r="D84" s="9"/>
      <c r="E84" s="9"/>
      <c r="F84" s="9"/>
      <c r="G84" s="19"/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36"/>
      <c r="T84" s="138"/>
      <c r="U84" s="148" t="s">
        <v>39</v>
      </c>
      <c r="V84" s="163">
        <v>921.6</v>
      </c>
      <c r="W84" s="159">
        <f t="shared" si="13"/>
        <v>6732.830592000001</v>
      </c>
      <c r="X84" s="159">
        <f t="shared" si="13"/>
        <v>6918.137856000001</v>
      </c>
      <c r="Y84" s="159">
        <f t="shared" si="13"/>
        <v>7103.445120000001</v>
      </c>
      <c r="Z84" s="159">
        <f t="shared" si="13"/>
        <v>7288.752384</v>
      </c>
      <c r="AA84" s="159">
        <f t="shared" si="13"/>
        <v>7535.828736000002</v>
      </c>
      <c r="AB84" s="159">
        <f t="shared" si="13"/>
        <v>7782.905088000001</v>
      </c>
      <c r="AC84" s="159">
        <f t="shared" si="13"/>
        <v>8029.981440000001</v>
      </c>
      <c r="AD84" s="159">
        <f t="shared" si="13"/>
        <v>8122.635072000002</v>
      </c>
      <c r="AE84" s="159">
        <f t="shared" si="13"/>
        <v>8215.288704000002</v>
      </c>
      <c r="AF84" s="146">
        <f t="shared" si="11"/>
        <v>0.022409585089860462</v>
      </c>
      <c r="AG84" s="147">
        <f t="shared" si="12"/>
        <v>2.968992248062017</v>
      </c>
      <c r="AH84" s="4"/>
      <c r="AI84" s="143"/>
      <c r="AJ84" s="143"/>
    </row>
    <row r="85" spans="1:36" ht="13.5" customHeight="1">
      <c r="A85" s="53"/>
      <c r="B85" s="9"/>
      <c r="C85" s="9"/>
      <c r="D85" s="9"/>
      <c r="E85" s="9"/>
      <c r="F85" s="9"/>
      <c r="G85" s="19"/>
      <c r="H85" s="1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36"/>
      <c r="T85" s="138"/>
      <c r="U85" s="139" t="s">
        <v>40</v>
      </c>
      <c r="V85" s="164">
        <v>951.5</v>
      </c>
      <c r="W85" s="158">
        <f t="shared" si="13"/>
        <v>6951.267695625002</v>
      </c>
      <c r="X85" s="158">
        <f t="shared" si="13"/>
        <v>7142.586990000001</v>
      </c>
      <c r="Y85" s="158">
        <f t="shared" si="13"/>
        <v>7333.906284375</v>
      </c>
      <c r="Z85" s="158">
        <f t="shared" si="13"/>
        <v>7525.225578750001</v>
      </c>
      <c r="AA85" s="158">
        <f t="shared" si="13"/>
        <v>7780.317971250001</v>
      </c>
      <c r="AB85" s="158">
        <f t="shared" si="13"/>
        <v>8035.410363750001</v>
      </c>
      <c r="AC85" s="158">
        <f t="shared" si="13"/>
        <v>8290.502756250004</v>
      </c>
      <c r="AD85" s="158">
        <f t="shared" si="13"/>
        <v>8386.1624034375</v>
      </c>
      <c r="AE85" s="158">
        <f t="shared" si="13"/>
        <v>8481.822050625</v>
      </c>
      <c r="AF85" s="146">
        <f t="shared" si="11"/>
        <v>0.03244357638888862</v>
      </c>
      <c r="AG85" s="147">
        <f t="shared" si="12"/>
        <v>3.097760551248923</v>
      </c>
      <c r="AH85" s="4"/>
      <c r="AI85" s="143"/>
      <c r="AJ85" s="143"/>
    </row>
    <row r="86" spans="1:36" ht="13.5" customHeight="1">
      <c r="A86" s="53"/>
      <c r="B86" s="9"/>
      <c r="C86" s="9"/>
      <c r="D86" s="9"/>
      <c r="E86" s="9"/>
      <c r="F86" s="9"/>
      <c r="G86" s="19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36"/>
      <c r="T86" s="138"/>
      <c r="U86" s="148" t="s">
        <v>41</v>
      </c>
      <c r="V86" s="163">
        <v>980.5</v>
      </c>
      <c r="W86" s="159">
        <f t="shared" si="13"/>
        <v>7163.129769375</v>
      </c>
      <c r="X86" s="159">
        <f t="shared" si="13"/>
        <v>7360.280130000001</v>
      </c>
      <c r="Y86" s="159">
        <f t="shared" si="13"/>
        <v>7557.430490625001</v>
      </c>
      <c r="Z86" s="159">
        <f t="shared" si="13"/>
        <v>7754.580851250001</v>
      </c>
      <c r="AA86" s="159">
        <f t="shared" si="13"/>
        <v>8017.447998750002</v>
      </c>
      <c r="AB86" s="159">
        <f t="shared" si="13"/>
        <v>8280.31514625</v>
      </c>
      <c r="AC86" s="159">
        <f t="shared" si="13"/>
        <v>8543.182293750002</v>
      </c>
      <c r="AD86" s="159">
        <f t="shared" si="13"/>
        <v>8641.757474062502</v>
      </c>
      <c r="AE86" s="159">
        <f t="shared" si="13"/>
        <v>8740.332654375</v>
      </c>
      <c r="AF86" s="146">
        <f t="shared" si="11"/>
        <v>0.030478192327903386</v>
      </c>
      <c r="AG86" s="147">
        <f t="shared" si="12"/>
        <v>3.2226528854435834</v>
      </c>
      <c r="AH86" s="4"/>
      <c r="AI86" s="143"/>
      <c r="AJ86" s="143"/>
    </row>
    <row r="87" spans="1:36" ht="13.5" customHeight="1">
      <c r="A87" s="53"/>
      <c r="B87" s="9"/>
      <c r="C87" s="9"/>
      <c r="D87" s="9"/>
      <c r="E87" s="9"/>
      <c r="F87" s="9"/>
      <c r="G87" s="19"/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36"/>
      <c r="T87" s="138"/>
      <c r="U87" s="139" t="s">
        <v>42</v>
      </c>
      <c r="V87" s="164">
        <v>1010.6</v>
      </c>
      <c r="W87" s="158">
        <f t="shared" si="13"/>
        <v>7383.027990750001</v>
      </c>
      <c r="X87" s="158">
        <f t="shared" si="13"/>
        <v>7586.230596000001</v>
      </c>
      <c r="Y87" s="158">
        <f t="shared" si="13"/>
        <v>7789.43320125</v>
      </c>
      <c r="Z87" s="158">
        <f t="shared" si="13"/>
        <v>7992.635806500001</v>
      </c>
      <c r="AA87" s="158">
        <f t="shared" si="13"/>
        <v>8263.572613500002</v>
      </c>
      <c r="AB87" s="158">
        <f t="shared" si="13"/>
        <v>8534.509420500002</v>
      </c>
      <c r="AC87" s="158">
        <f t="shared" si="13"/>
        <v>8805.4462275</v>
      </c>
      <c r="AD87" s="158">
        <f t="shared" si="13"/>
        <v>8907.047530125003</v>
      </c>
      <c r="AE87" s="158">
        <f t="shared" si="13"/>
        <v>9008.648832750001</v>
      </c>
      <c r="AF87" s="146">
        <f t="shared" si="11"/>
        <v>0.03069862315145344</v>
      </c>
      <c r="AG87" s="147">
        <f t="shared" si="12"/>
        <v>3.352282515073213</v>
      </c>
      <c r="AH87" s="4"/>
      <c r="AI87" s="143"/>
      <c r="AJ87" s="143"/>
    </row>
    <row r="88" spans="1:36" ht="13.5" customHeight="1">
      <c r="A88" s="53"/>
      <c r="B88" s="9"/>
      <c r="C88" s="9"/>
      <c r="D88" s="9"/>
      <c r="E88" s="9"/>
      <c r="F88" s="9"/>
      <c r="G88" s="19"/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36"/>
      <c r="T88" s="138"/>
      <c r="U88" s="148" t="s">
        <v>43</v>
      </c>
      <c r="V88" s="163">
        <v>1033.8</v>
      </c>
      <c r="W88" s="159">
        <f t="shared" si="13"/>
        <v>7552.5176497500015</v>
      </c>
      <c r="X88" s="159">
        <f t="shared" si="13"/>
        <v>7760.385108</v>
      </c>
      <c r="Y88" s="159">
        <f t="shared" si="13"/>
        <v>7968.252566250001</v>
      </c>
      <c r="Z88" s="159">
        <f t="shared" si="13"/>
        <v>8176.1200245</v>
      </c>
      <c r="AA88" s="159">
        <f t="shared" si="13"/>
        <v>8453.276635500002</v>
      </c>
      <c r="AB88" s="159">
        <f t="shared" si="13"/>
        <v>8730.4332465</v>
      </c>
      <c r="AC88" s="159">
        <f t="shared" si="13"/>
        <v>9007.589857500003</v>
      </c>
      <c r="AD88" s="159">
        <f t="shared" si="13"/>
        <v>9111.523586625</v>
      </c>
      <c r="AE88" s="159">
        <f t="shared" si="13"/>
        <v>9215.457315750002</v>
      </c>
      <c r="AF88" s="146">
        <f t="shared" si="11"/>
        <v>0.02295665941025149</v>
      </c>
      <c r="AG88" s="147">
        <f t="shared" si="12"/>
        <v>3.4521963824289417</v>
      </c>
      <c r="AH88" s="4"/>
      <c r="AI88" s="143"/>
      <c r="AJ88" s="143"/>
    </row>
    <row r="89" spans="1:36" ht="13.5" customHeight="1">
      <c r="A89" s="53"/>
      <c r="B89" s="9"/>
      <c r="C89" s="9"/>
      <c r="D89" s="9"/>
      <c r="E89" s="9"/>
      <c r="F89" s="9"/>
      <c r="G89" s="19"/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36"/>
      <c r="T89" s="138"/>
      <c r="U89" s="139" t="s">
        <v>44</v>
      </c>
      <c r="V89" s="164">
        <v>1057.6</v>
      </c>
      <c r="W89" s="158">
        <f t="shared" si="13"/>
        <v>7726.390662000002</v>
      </c>
      <c r="X89" s="158">
        <f t="shared" si="13"/>
        <v>7939.043616</v>
      </c>
      <c r="Y89" s="158">
        <f t="shared" si="13"/>
        <v>8151.69657</v>
      </c>
      <c r="Z89" s="158">
        <f t="shared" si="13"/>
        <v>8364.349524</v>
      </c>
      <c r="AA89" s="158">
        <f t="shared" si="13"/>
        <v>8647.886796</v>
      </c>
      <c r="AB89" s="158">
        <f t="shared" si="13"/>
        <v>8931.424068</v>
      </c>
      <c r="AC89" s="158">
        <f t="shared" si="13"/>
        <v>9214.961340000002</v>
      </c>
      <c r="AD89" s="158">
        <f t="shared" si="13"/>
        <v>9321.287817</v>
      </c>
      <c r="AE89" s="158">
        <f t="shared" si="13"/>
        <v>9427.614293999999</v>
      </c>
      <c r="AF89" s="146">
        <f t="shared" si="11"/>
        <v>0.02302186109498905</v>
      </c>
      <c r="AG89" s="147">
        <f t="shared" si="12"/>
        <v>3.554694229112833</v>
      </c>
      <c r="AH89" s="4"/>
      <c r="AI89" s="143"/>
      <c r="AJ89" s="143"/>
    </row>
    <row r="90" spans="1:36" ht="13.5" customHeight="1">
      <c r="A90" s="53"/>
      <c r="B90" s="9"/>
      <c r="C90" s="9"/>
      <c r="D90" s="9"/>
      <c r="E90" s="9"/>
      <c r="F90" s="9"/>
      <c r="G90" s="19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36"/>
      <c r="T90" s="138"/>
      <c r="U90" s="148" t="s">
        <v>45</v>
      </c>
      <c r="V90" s="163">
        <v>1081.9</v>
      </c>
      <c r="W90" s="159">
        <f t="shared" si="13"/>
        <v>7903.916468625002</v>
      </c>
      <c r="X90" s="159">
        <f t="shared" si="13"/>
        <v>8121.455454000002</v>
      </c>
      <c r="Y90" s="159">
        <f t="shared" si="13"/>
        <v>8338.994439375003</v>
      </c>
      <c r="Z90" s="159">
        <f t="shared" si="13"/>
        <v>8556.53342475</v>
      </c>
      <c r="AA90" s="159">
        <f t="shared" si="13"/>
        <v>8846.585405250002</v>
      </c>
      <c r="AB90" s="159">
        <f t="shared" si="13"/>
        <v>9136.637385750002</v>
      </c>
      <c r="AC90" s="159">
        <f t="shared" si="13"/>
        <v>9426.689366250002</v>
      </c>
      <c r="AD90" s="159">
        <f t="shared" si="13"/>
        <v>9535.458858937502</v>
      </c>
      <c r="AE90" s="159">
        <f t="shared" si="13"/>
        <v>9644.228351625003</v>
      </c>
      <c r="AF90" s="146">
        <f t="shared" si="11"/>
        <v>0.022976550680787078</v>
      </c>
      <c r="AG90" s="147">
        <f t="shared" si="12"/>
        <v>3.659345391903533</v>
      </c>
      <c r="AH90" s="4"/>
      <c r="AI90" s="143"/>
      <c r="AJ90" s="143"/>
    </row>
    <row r="91" spans="1:36" ht="13.5" customHeight="1">
      <c r="A91" s="53"/>
      <c r="B91" s="9"/>
      <c r="C91" s="9"/>
      <c r="D91" s="9"/>
      <c r="E91" s="9"/>
      <c r="F91" s="9"/>
      <c r="G91" s="19"/>
      <c r="H91" s="1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36"/>
      <c r="T91" s="138"/>
      <c r="U91" s="139" t="s">
        <v>46</v>
      </c>
      <c r="V91" s="164">
        <v>1106.9</v>
      </c>
      <c r="W91" s="158">
        <f t="shared" si="13"/>
        <v>8086.556187375001</v>
      </c>
      <c r="X91" s="158">
        <f t="shared" si="13"/>
        <v>8309.121954000002</v>
      </c>
      <c r="Y91" s="158">
        <f t="shared" si="13"/>
        <v>8531.687720625</v>
      </c>
      <c r="Z91" s="158">
        <f t="shared" si="13"/>
        <v>8754.25348725</v>
      </c>
      <c r="AA91" s="158">
        <f t="shared" si="13"/>
        <v>9051.007842750001</v>
      </c>
      <c r="AB91" s="158">
        <f t="shared" si="13"/>
        <v>9347.76219825</v>
      </c>
      <c r="AC91" s="158">
        <f t="shared" si="13"/>
        <v>9644.516553750003</v>
      </c>
      <c r="AD91" s="158">
        <f t="shared" si="13"/>
        <v>9755.799437062502</v>
      </c>
      <c r="AE91" s="158">
        <f t="shared" si="13"/>
        <v>9867.082320375002</v>
      </c>
      <c r="AF91" s="146">
        <f t="shared" si="11"/>
        <v>0.023107496071725686</v>
      </c>
      <c r="AG91" s="147">
        <f t="shared" si="12"/>
        <v>3.7670111972437565</v>
      </c>
      <c r="AH91" s="4"/>
      <c r="AI91" s="143"/>
      <c r="AJ91" s="143"/>
    </row>
    <row r="92" spans="1:36" ht="13.5" customHeight="1">
      <c r="A92" s="53"/>
      <c r="B92" s="9"/>
      <c r="C92" s="9"/>
      <c r="D92" s="9"/>
      <c r="E92" s="9"/>
      <c r="F92" s="9"/>
      <c r="G92" s="19"/>
      <c r="H92" s="1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36"/>
      <c r="T92" s="138"/>
      <c r="U92" s="148" t="s">
        <v>47</v>
      </c>
      <c r="V92" s="163">
        <v>1132.3</v>
      </c>
      <c r="W92" s="159">
        <f t="shared" si="13"/>
        <v>8272.118141625</v>
      </c>
      <c r="X92" s="159">
        <f t="shared" si="13"/>
        <v>8499.791118000001</v>
      </c>
      <c r="Y92" s="159">
        <f t="shared" si="13"/>
        <v>8727.464094375</v>
      </c>
      <c r="Z92" s="159">
        <f t="shared" si="13"/>
        <v>8955.13707075</v>
      </c>
      <c r="AA92" s="159">
        <f t="shared" si="13"/>
        <v>9258.701039250001</v>
      </c>
      <c r="AB92" s="159">
        <f t="shared" si="13"/>
        <v>9562.26500775</v>
      </c>
      <c r="AC92" s="159">
        <f t="shared" si="13"/>
        <v>9865.828976250003</v>
      </c>
      <c r="AD92" s="159">
        <f t="shared" si="13"/>
        <v>9979.665464437501</v>
      </c>
      <c r="AE92" s="159">
        <f t="shared" si="13"/>
        <v>10093.501952625</v>
      </c>
      <c r="AF92" s="146">
        <f t="shared" si="11"/>
        <v>0.02294696901255744</v>
      </c>
      <c r="AG92" s="147">
        <f t="shared" si="12"/>
        <v>3.876399655469423</v>
      </c>
      <c r="AH92" s="4"/>
      <c r="AI92" s="143"/>
      <c r="AJ92" s="143"/>
    </row>
    <row r="93" spans="1:36" ht="13.5" customHeight="1">
      <c r="A93" s="53"/>
      <c r="B93" s="9"/>
      <c r="C93" s="9"/>
      <c r="D93" s="9"/>
      <c r="E93" s="9"/>
      <c r="F93" s="9"/>
      <c r="G93" s="19"/>
      <c r="H93" s="1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36"/>
      <c r="T93" s="138"/>
      <c r="U93" s="139" t="s">
        <v>48</v>
      </c>
      <c r="V93" s="164">
        <v>1158.4</v>
      </c>
      <c r="W93" s="158">
        <f t="shared" si="13"/>
        <v>8462.794008000003</v>
      </c>
      <c r="X93" s="158">
        <f t="shared" si="13"/>
        <v>8695.714944000003</v>
      </c>
      <c r="Y93" s="158">
        <f t="shared" si="13"/>
        <v>8928.635880000002</v>
      </c>
      <c r="Z93" s="158">
        <f t="shared" si="13"/>
        <v>9161.556816</v>
      </c>
      <c r="AA93" s="158">
        <f t="shared" si="13"/>
        <v>9472.118064000002</v>
      </c>
      <c r="AB93" s="158">
        <f t="shared" si="13"/>
        <v>9782.679312000002</v>
      </c>
      <c r="AC93" s="158">
        <f t="shared" si="13"/>
        <v>10093.240560000002</v>
      </c>
      <c r="AD93" s="158">
        <f t="shared" si="13"/>
        <v>10209.701028000001</v>
      </c>
      <c r="AE93" s="158">
        <f t="shared" si="13"/>
        <v>10326.161496000002</v>
      </c>
      <c r="AF93" s="146">
        <f t="shared" si="11"/>
        <v>0.023050428331714556</v>
      </c>
      <c r="AG93" s="147">
        <f t="shared" si="12"/>
        <v>3.9888027562446178</v>
      </c>
      <c r="AH93" s="4"/>
      <c r="AI93" s="143"/>
      <c r="AJ93" s="143"/>
    </row>
    <row r="94" spans="1:36" ht="13.5" customHeight="1">
      <c r="A94" s="53"/>
      <c r="B94" s="9"/>
      <c r="C94" s="9"/>
      <c r="D94" s="9"/>
      <c r="E94" s="9"/>
      <c r="F94" s="9"/>
      <c r="G94" s="19"/>
      <c r="H94" s="1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36"/>
      <c r="T94" s="138"/>
      <c r="U94" s="148" t="s">
        <v>49</v>
      </c>
      <c r="V94" s="163">
        <v>1185</v>
      </c>
      <c r="W94" s="159">
        <f t="shared" si="13"/>
        <v>8657.122668750002</v>
      </c>
      <c r="X94" s="159">
        <f t="shared" si="13"/>
        <v>8895.392100000001</v>
      </c>
      <c r="Y94" s="159">
        <f t="shared" si="13"/>
        <v>9133.661531250002</v>
      </c>
      <c r="Z94" s="159">
        <f t="shared" si="13"/>
        <v>9371.9309625</v>
      </c>
      <c r="AA94" s="159">
        <f t="shared" si="13"/>
        <v>9689.623537500001</v>
      </c>
      <c r="AB94" s="159">
        <f t="shared" si="13"/>
        <v>10007.3161125</v>
      </c>
      <c r="AC94" s="159">
        <f t="shared" si="13"/>
        <v>10325.008687500003</v>
      </c>
      <c r="AD94" s="159">
        <f t="shared" si="13"/>
        <v>10444.143403125001</v>
      </c>
      <c r="AE94" s="159">
        <f t="shared" si="13"/>
        <v>10563.278118750002</v>
      </c>
      <c r="AF94" s="146">
        <f t="shared" si="11"/>
        <v>0.022962707182320408</v>
      </c>
      <c r="AG94" s="147">
        <f t="shared" si="12"/>
        <v>4.103359173126616</v>
      </c>
      <c r="AH94" s="4"/>
      <c r="AI94" s="143"/>
      <c r="AJ94" s="143"/>
    </row>
    <row r="95" spans="19:36" ht="13.5" customHeight="1">
      <c r="S95" s="11"/>
      <c r="T95" s="202"/>
      <c r="U95" s="195" t="s">
        <v>5</v>
      </c>
      <c r="V95" s="149" t="s">
        <v>3</v>
      </c>
      <c r="W95" s="96"/>
      <c r="X95" s="97">
        <f aca="true" t="shared" si="14" ref="X95:AE95">+X79/W79-1</f>
        <v>0.02752293577981657</v>
      </c>
      <c r="Y95" s="97">
        <f t="shared" si="14"/>
        <v>0.02678571428571419</v>
      </c>
      <c r="Z95" s="97">
        <f t="shared" si="14"/>
        <v>0.026086956521739424</v>
      </c>
      <c r="AA95" s="97">
        <f t="shared" si="14"/>
        <v>0.03389830508474567</v>
      </c>
      <c r="AB95" s="97">
        <f t="shared" si="14"/>
        <v>0.032786885245901454</v>
      </c>
      <c r="AC95" s="97">
        <f t="shared" si="14"/>
        <v>0.031746031746031855</v>
      </c>
      <c r="AD95" s="97">
        <f t="shared" si="14"/>
        <v>0.011538461538461497</v>
      </c>
      <c r="AE95" s="97">
        <f t="shared" si="14"/>
        <v>0.011406844106464087</v>
      </c>
      <c r="AF95" s="99"/>
      <c r="AG95" s="99"/>
      <c r="AH95" s="4"/>
      <c r="AI95" s="150"/>
      <c r="AJ95" s="4"/>
    </row>
    <row r="96" spans="19:36" ht="13.5" customHeight="1">
      <c r="S96" s="11"/>
      <c r="T96" s="202"/>
      <c r="U96" s="195"/>
      <c r="V96" s="149" t="s">
        <v>4</v>
      </c>
      <c r="W96" s="96"/>
      <c r="X96" s="97">
        <f aca="true" t="shared" si="15" ref="X96:AE96">+X79/$W$79-1</f>
        <v>0.02752293577981657</v>
      </c>
      <c r="Y96" s="97">
        <f t="shared" si="15"/>
        <v>0.05504587155963292</v>
      </c>
      <c r="Z96" s="97">
        <f t="shared" si="15"/>
        <v>0.08256880733944971</v>
      </c>
      <c r="AA96" s="97">
        <f t="shared" si="15"/>
        <v>0.11926605504587151</v>
      </c>
      <c r="AB96" s="97">
        <f t="shared" si="15"/>
        <v>0.15596330275229353</v>
      </c>
      <c r="AC96" s="97">
        <f t="shared" si="15"/>
        <v>0.19266055045871555</v>
      </c>
      <c r="AD96" s="97">
        <f t="shared" si="15"/>
        <v>0.20642201834862384</v>
      </c>
      <c r="AE96" s="97">
        <f t="shared" si="15"/>
        <v>0.22018348623853212</v>
      </c>
      <c r="AF96" s="99"/>
      <c r="AG96" s="99"/>
      <c r="AH96" s="4"/>
      <c r="AI96" s="4"/>
      <c r="AJ96" s="4"/>
    </row>
    <row r="97" spans="1:36" s="6" customFormat="1" ht="12.75">
      <c r="A97" s="46"/>
      <c r="G97"/>
      <c r="H97"/>
      <c r="I97"/>
      <c r="J97"/>
      <c r="K97"/>
      <c r="L97"/>
      <c r="M97"/>
      <c r="N97"/>
      <c r="O97"/>
      <c r="P97"/>
      <c r="Q97"/>
      <c r="R97" s="4"/>
      <c r="S97" s="11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11"/>
    </row>
    <row r="98" spans="1:36" s="6" customFormat="1" ht="12.75">
      <c r="A98" s="46"/>
      <c r="G98"/>
      <c r="H98"/>
      <c r="I98"/>
      <c r="J98"/>
      <c r="K98"/>
      <c r="L98"/>
      <c r="M98"/>
      <c r="N98"/>
      <c r="O98"/>
      <c r="P98"/>
      <c r="Q98"/>
      <c r="R98" s="4"/>
      <c r="S98" s="11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11"/>
    </row>
    <row r="99" spans="19:36" ht="12.75">
      <c r="S99" s="11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9:36" ht="12.75">
      <c r="S100" s="11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9:36" ht="12.75">
      <c r="S101" s="1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9:36" ht="12.75">
      <c r="S102" s="11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9:36" ht="12.75">
      <c r="S103" s="11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9:36" ht="12.75">
      <c r="S104" s="11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9:36" ht="12.75">
      <c r="S105" s="11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9:36" ht="12.75">
      <c r="S106" s="11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9:36" ht="12.75">
      <c r="S107" s="11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9:36" ht="12.75">
      <c r="S108" s="11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9:36" ht="12.75">
      <c r="S109" s="11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9:36" ht="12.75">
      <c r="S110" s="11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9:36" ht="12.75">
      <c r="S111" s="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9:36" ht="12.75">
      <c r="S112" s="11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9:36" ht="12.75">
      <c r="S113" s="11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9:36" ht="12.75">
      <c r="S114" s="11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9:36" ht="12.75">
      <c r="S115" s="11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9:36" ht="12.75">
      <c r="S116" s="11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9:36" ht="12.75">
      <c r="S117" s="11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9:36" ht="12.75">
      <c r="S118" s="11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9:36" ht="12.75">
      <c r="S119" s="11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9:36" ht="12.75">
      <c r="S120" s="11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9:36" ht="12.75">
      <c r="S121" s="1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9:36" ht="12.75">
      <c r="S122" s="11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9:36" ht="12.75">
      <c r="S123" s="11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9:36" ht="12.75">
      <c r="S124" s="11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9:36" ht="12.75">
      <c r="S125" s="11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9:36" ht="12.75">
      <c r="S126" s="11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9:36" ht="12.75">
      <c r="S127" s="11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9:36" ht="12.75">
      <c r="S128" s="11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9:36" ht="12.75">
      <c r="S129" s="11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9:36" ht="12.75">
      <c r="S130" s="11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9:36" ht="12.75">
      <c r="S131" s="1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9:36" ht="12.75">
      <c r="S132" s="11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9:36" ht="12.75">
      <c r="S133" s="11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9:36" ht="12.75">
      <c r="S134" s="11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9:36" ht="12.75">
      <c r="S135" s="11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9:36" ht="12.75">
      <c r="S136" s="11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9:36" ht="12.75">
      <c r="S137" s="11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9:36" ht="12.75">
      <c r="S138" s="11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9:36" ht="12.75">
      <c r="S139" s="11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9:36" ht="12.75">
      <c r="S140" s="11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9:36" ht="12.75">
      <c r="S141" s="1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9:36" ht="12.75">
      <c r="S142" s="11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9:36" ht="12.75">
      <c r="S143" s="11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9:36" ht="12.75">
      <c r="S144" s="11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9:36" ht="12.75">
      <c r="S145" s="11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9:36" ht="12.75">
      <c r="S146" s="11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9:36" ht="12.75">
      <c r="S147" s="11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9:36" ht="12.75">
      <c r="S148" s="11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9:36" ht="12.75">
      <c r="S149" s="11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9:36" ht="12.75">
      <c r="S150" s="11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9:36" ht="12.75">
      <c r="S151" s="1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9:36" ht="12.75">
      <c r="S152" s="11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9:36" ht="12.75">
      <c r="S153" s="11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9:36" ht="12.75">
      <c r="S154" s="11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9:36" ht="12.75">
      <c r="S155" s="11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9:36" ht="12.75">
      <c r="S156" s="11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9:36" ht="12.75">
      <c r="S157" s="11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9:36" ht="12.75">
      <c r="S158" s="11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9:36" ht="12.75">
      <c r="S159" s="11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9:36" ht="12.75">
      <c r="S160" s="11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9:36" ht="12.75">
      <c r="S161" s="1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9:36" ht="12.75">
      <c r="S162" s="11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9:36" ht="12.75">
      <c r="S163" s="11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9:36" ht="12.75">
      <c r="S164" s="11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9:36" ht="12.75">
      <c r="S165" s="11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9:36" ht="12.75">
      <c r="S166" s="11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9:36" ht="12.75">
      <c r="S167" s="11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9:36" ht="12.75">
      <c r="S168" s="11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9:36" ht="12.75">
      <c r="S169" s="11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9:36" ht="12.75">
      <c r="S170" s="11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9:36" ht="12.75">
      <c r="S171" s="1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9:36" ht="12.75">
      <c r="S172" s="11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9:36" ht="12.75">
      <c r="S173" s="11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9:36" ht="12.75">
      <c r="S174" s="11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9:36" ht="12.75">
      <c r="S175" s="11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9:36" ht="12.75">
      <c r="S176" s="11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9:36" ht="12.75">
      <c r="S177" s="11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9:36" ht="12.75">
      <c r="S178" s="11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9:36" ht="12.75">
      <c r="S179" s="11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9:36" ht="12.75">
      <c r="S180" s="11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9:36" ht="12.75">
      <c r="S181" s="1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9:36" ht="12.75">
      <c r="S182" s="11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9:36" ht="12.75">
      <c r="S183" s="11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9:36" ht="12.75">
      <c r="S184" s="11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9:36" ht="12.75">
      <c r="S185" s="11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9:36" ht="12.75">
      <c r="S186" s="11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9:36" ht="12.75">
      <c r="S187" s="11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9:36" ht="12.75">
      <c r="S188" s="11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9:36" ht="12.75">
      <c r="S189" s="11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9:36" ht="12.75">
      <c r="S190" s="11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9:36" ht="12.75">
      <c r="S191" s="1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9:36" ht="12.75">
      <c r="S192" s="11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9:36" ht="12.75">
      <c r="S193" s="11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9:36" ht="12.75">
      <c r="S194" s="11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9:36" ht="12.75">
      <c r="S195" s="11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9:36" ht="12.75">
      <c r="S196" s="11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9:36" ht="12.75">
      <c r="S197" s="11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9:36" ht="12.75">
      <c r="S198" s="11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9:36" ht="12.75">
      <c r="S199" s="11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9:36" ht="12.75">
      <c r="S200" s="11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</sheetData>
  <sheetProtection/>
  <mergeCells count="33">
    <mergeCell ref="AF2:AG2"/>
    <mergeCell ref="W8:AE8"/>
    <mergeCell ref="AE5:AF5"/>
    <mergeCell ref="AD7:AE7"/>
    <mergeCell ref="W5:AC5"/>
    <mergeCell ref="W4:AC4"/>
    <mergeCell ref="R67:R79"/>
    <mergeCell ref="T13:T79"/>
    <mergeCell ref="K39:K79"/>
    <mergeCell ref="P59:P79"/>
    <mergeCell ref="M47:M79"/>
    <mergeCell ref="N51:N79"/>
    <mergeCell ref="O55:O79"/>
    <mergeCell ref="L43:L79"/>
    <mergeCell ref="Q63:Q79"/>
    <mergeCell ref="U95:U96"/>
    <mergeCell ref="AF8:AG8"/>
    <mergeCell ref="W3:AC3"/>
    <mergeCell ref="AD3:AE3"/>
    <mergeCell ref="AF9:AG9"/>
    <mergeCell ref="T95:T96"/>
    <mergeCell ref="U9:V9"/>
    <mergeCell ref="U11:V11"/>
    <mergeCell ref="F19:F55"/>
    <mergeCell ref="F8:R8"/>
    <mergeCell ref="B13:B39"/>
    <mergeCell ref="J35:J55"/>
    <mergeCell ref="H27:H55"/>
    <mergeCell ref="I31:I55"/>
    <mergeCell ref="G23:G55"/>
    <mergeCell ref="E19:E39"/>
    <mergeCell ref="D17:D39"/>
    <mergeCell ref="C15:C39"/>
  </mergeCells>
  <dataValidations count="5">
    <dataValidation allowBlank="1" showErrorMessage="1" sqref="Y1"/>
    <dataValidation type="list" allowBlank="1" showInputMessage="1" showErrorMessage="1" promptTitle="HORAIRE" prompt="Choisissez le type d'horaire" sqref="V1">
      <formula1>$K$16:$K$19</formula1>
    </dataValidation>
    <dataValidation type="list" allowBlank="1" showInputMessage="1" showErrorMessage="1" promptTitle="HORAIRE" prompt="Choisissez le type d'horaire" sqref="X1">
      <formula1>$K$16:$K$19</formula1>
    </dataValidation>
    <dataValidation type="list" allowBlank="1" showInputMessage="1" showErrorMessage="1" sqref="L10">
      <formula1>#REF!</formula1>
    </dataValidation>
    <dataValidation type="list" operator="equal" allowBlank="1" showInputMessage="1" showErrorMessage="1" sqref="L11">
      <formula1>#REF!</formula1>
    </dataValidation>
  </dataValidations>
  <printOptions horizontalCentered="1"/>
  <pageMargins left="0.25" right="0.25" top="0.75" bottom="0.75" header="0.15748031496062992" footer="0.0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96"/>
  <sheetViews>
    <sheetView zoomScale="71" zoomScaleNormal="71" zoomScaleSheetLayoutView="100" zoomScalePageLayoutView="0" workbookViewId="0" topLeftCell="Q1">
      <selection activeCell="AH3" sqref="AH3"/>
    </sheetView>
  </sheetViews>
  <sheetFormatPr defaultColWidth="11.421875" defaultRowHeight="12.75"/>
  <sheetData>
    <row r="1" spans="1:33" ht="12.75">
      <c r="A1" s="46"/>
      <c r="B1" s="46"/>
      <c r="C1" s="46"/>
      <c r="D1" s="12"/>
      <c r="E1" s="44"/>
      <c r="F1" s="44"/>
      <c r="G1" s="35"/>
      <c r="H1" s="35"/>
      <c r="I1" s="37"/>
      <c r="J1" s="37"/>
      <c r="M1" s="37"/>
      <c r="N1" s="37"/>
      <c r="O1" s="37"/>
      <c r="P1" s="37"/>
      <c r="Q1" s="37"/>
      <c r="R1" s="37"/>
      <c r="S1" s="6"/>
      <c r="U1" s="61"/>
      <c r="V1" s="51"/>
      <c r="W1" s="51"/>
      <c r="X1" s="51"/>
      <c r="Y1" s="60"/>
      <c r="Z1" s="60"/>
      <c r="AA1" s="51"/>
      <c r="AB1" s="51"/>
      <c r="AC1" s="51"/>
      <c r="AD1" s="51"/>
      <c r="AE1" s="51"/>
      <c r="AF1" s="51"/>
      <c r="AG1" s="51"/>
    </row>
    <row r="2" spans="1:33" ht="12.75">
      <c r="A2" s="44"/>
      <c r="B2" s="44"/>
      <c r="C2" s="44"/>
      <c r="D2" s="44"/>
      <c r="E2" s="47"/>
      <c r="F2" s="47"/>
      <c r="G2" s="12"/>
      <c r="H2" s="48"/>
      <c r="I2" s="12"/>
      <c r="J2" s="12"/>
      <c r="M2" s="12"/>
      <c r="N2" s="12"/>
      <c r="O2" s="12"/>
      <c r="P2" s="12"/>
      <c r="Q2" s="12"/>
      <c r="R2" s="12"/>
      <c r="S2" s="6"/>
      <c r="T2" s="51"/>
      <c r="U2" s="51"/>
      <c r="V2" s="51"/>
      <c r="W2" s="51"/>
      <c r="X2" s="51"/>
      <c r="Y2" s="51"/>
      <c r="Z2" s="51"/>
      <c r="AA2" s="62"/>
      <c r="AB2" s="51"/>
      <c r="AC2" s="51"/>
      <c r="AD2" s="51"/>
      <c r="AE2" s="51"/>
      <c r="AF2" s="217"/>
      <c r="AG2" s="217"/>
    </row>
    <row r="3" spans="1:33" ht="21">
      <c r="A3" s="46"/>
      <c r="B3" s="46"/>
      <c r="C3" s="46"/>
      <c r="D3" s="46"/>
      <c r="E3" s="49"/>
      <c r="F3" s="49"/>
      <c r="G3" s="12"/>
      <c r="H3" s="48"/>
      <c r="I3" s="12"/>
      <c r="J3" s="12"/>
      <c r="K3" s="37"/>
      <c r="L3" s="41"/>
      <c r="M3" s="35"/>
      <c r="N3" s="36"/>
      <c r="O3" s="12"/>
      <c r="P3" s="12"/>
      <c r="Q3" s="12"/>
      <c r="R3" s="12"/>
      <c r="S3" s="6"/>
      <c r="T3" s="63"/>
      <c r="V3" s="230" t="s">
        <v>53</v>
      </c>
      <c r="W3" s="230"/>
      <c r="X3" s="230"/>
      <c r="Y3" s="230"/>
      <c r="Z3" s="230"/>
      <c r="AA3" s="230"/>
      <c r="AB3" s="230"/>
      <c r="AC3" s="230"/>
      <c r="AD3" s="199" t="s">
        <v>54</v>
      </c>
      <c r="AE3" s="199"/>
      <c r="AF3" s="129"/>
      <c r="AG3" s="129"/>
    </row>
    <row r="4" spans="1:33" ht="21">
      <c r="A4" s="46"/>
      <c r="B4" s="46"/>
      <c r="C4" s="46"/>
      <c r="D4" s="46"/>
      <c r="E4" s="49"/>
      <c r="F4" s="49"/>
      <c r="G4" s="35"/>
      <c r="H4" s="35"/>
      <c r="N4" s="37"/>
      <c r="O4" s="37"/>
      <c r="P4" s="12"/>
      <c r="Q4" s="12"/>
      <c r="R4" s="12"/>
      <c r="S4" s="6"/>
      <c r="T4" s="63"/>
      <c r="V4" s="230" t="s">
        <v>51</v>
      </c>
      <c r="W4" s="230"/>
      <c r="X4" s="230"/>
      <c r="Y4" s="230"/>
      <c r="Z4" s="230"/>
      <c r="AA4" s="230"/>
      <c r="AB4" s="230"/>
      <c r="AC4" s="230"/>
      <c r="AD4" s="132"/>
      <c r="AE4" s="132"/>
      <c r="AF4" s="132"/>
      <c r="AG4" s="132"/>
    </row>
    <row r="5" spans="1:33" ht="21">
      <c r="A5" s="46"/>
      <c r="B5" s="46"/>
      <c r="C5" s="46"/>
      <c r="D5" s="46"/>
      <c r="E5" s="49"/>
      <c r="F5" s="49"/>
      <c r="G5" s="35"/>
      <c r="H5" s="35"/>
      <c r="N5" s="36"/>
      <c r="O5" s="12"/>
      <c r="P5" s="12"/>
      <c r="Q5" s="12"/>
      <c r="R5" s="12"/>
      <c r="S5" s="6"/>
      <c r="T5" s="51"/>
      <c r="U5" s="64"/>
      <c r="V5" s="223" t="s">
        <v>52</v>
      </c>
      <c r="W5" s="223"/>
      <c r="X5" s="223"/>
      <c r="Y5" s="223"/>
      <c r="Z5" s="223"/>
      <c r="AA5" s="223"/>
      <c r="AB5" s="223"/>
      <c r="AC5" s="223"/>
      <c r="AD5" s="135">
        <v>0.245</v>
      </c>
      <c r="AE5" s="64"/>
      <c r="AF5" s="64"/>
      <c r="AG5" s="64"/>
    </row>
    <row r="6" spans="1:33" ht="21">
      <c r="A6" s="46"/>
      <c r="B6" s="46"/>
      <c r="C6" s="46"/>
      <c r="D6" s="46"/>
      <c r="E6" s="49"/>
      <c r="F6" s="49"/>
      <c r="G6" s="35"/>
      <c r="H6" s="35"/>
      <c r="N6" s="36"/>
      <c r="O6" s="12"/>
      <c r="P6" s="12"/>
      <c r="Q6" s="12"/>
      <c r="R6" s="12"/>
      <c r="S6" s="6"/>
      <c r="T6" s="51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2.75">
      <c r="A7" s="7"/>
      <c r="B7" s="7"/>
      <c r="C7" s="7"/>
      <c r="D7" s="7"/>
      <c r="E7" s="13"/>
      <c r="F7" s="13"/>
      <c r="G7" s="3"/>
      <c r="H7" s="3"/>
      <c r="I7" s="3"/>
      <c r="J7" s="3"/>
      <c r="K7" s="3"/>
      <c r="L7" s="3"/>
      <c r="M7" s="3"/>
      <c r="N7" s="12"/>
      <c r="O7" s="12"/>
      <c r="P7" s="12"/>
      <c r="Q7" s="12"/>
      <c r="R7" s="12"/>
      <c r="S7" s="7"/>
      <c r="T7" s="65"/>
      <c r="U7" s="65"/>
      <c r="V7" s="65"/>
      <c r="W7" s="51"/>
      <c r="X7" s="65"/>
      <c r="Y7" s="65"/>
      <c r="Z7" s="65"/>
      <c r="AA7" s="65"/>
      <c r="AB7" s="130"/>
      <c r="AC7" s="130"/>
      <c r="AD7" s="130" t="s">
        <v>50</v>
      </c>
      <c r="AE7" s="229" t="str">
        <f>AD3</f>
        <v>01.01.2020</v>
      </c>
      <c r="AF7" s="229"/>
      <c r="AG7" s="134">
        <v>506.24</v>
      </c>
    </row>
    <row r="8" spans="1:33" ht="21">
      <c r="A8" s="52"/>
      <c r="B8" s="43"/>
      <c r="C8" s="43"/>
      <c r="D8" s="43"/>
      <c r="E8" s="43"/>
      <c r="F8" s="169" t="s">
        <v>31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8"/>
      <c r="T8" s="66"/>
      <c r="U8" s="67"/>
      <c r="V8" s="68"/>
      <c r="W8" s="218" t="s">
        <v>32</v>
      </c>
      <c r="X8" s="219"/>
      <c r="Y8" s="219"/>
      <c r="Z8" s="219"/>
      <c r="AA8" s="219"/>
      <c r="AB8" s="219"/>
      <c r="AC8" s="219"/>
      <c r="AD8" s="219"/>
      <c r="AE8" s="220"/>
      <c r="AF8" s="196"/>
      <c r="AG8" s="197"/>
    </row>
    <row r="9" spans="1:33" ht="12.75">
      <c r="A9" s="52"/>
      <c r="B9" s="43"/>
      <c r="C9" s="43"/>
      <c r="D9" s="43"/>
      <c r="E9" s="4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8"/>
      <c r="T9" s="69"/>
      <c r="U9" s="203"/>
      <c r="V9" s="204"/>
      <c r="W9" s="71">
        <v>4</v>
      </c>
      <c r="X9" s="71">
        <v>5</v>
      </c>
      <c r="Y9" s="71">
        <v>6</v>
      </c>
      <c r="Z9" s="71">
        <v>7</v>
      </c>
      <c r="AA9" s="71">
        <v>8</v>
      </c>
      <c r="AB9" s="71">
        <v>9</v>
      </c>
      <c r="AC9" s="71">
        <v>10</v>
      </c>
      <c r="AD9" s="71">
        <v>11</v>
      </c>
      <c r="AE9" s="72">
        <v>12</v>
      </c>
      <c r="AF9" s="200" t="s">
        <v>5</v>
      </c>
      <c r="AG9" s="201"/>
    </row>
    <row r="10" spans="1:33" ht="12.75">
      <c r="A10" s="52"/>
      <c r="B10" s="43"/>
      <c r="C10" s="43"/>
      <c r="D10" s="43"/>
      <c r="E10" s="43"/>
      <c r="F10" s="43"/>
      <c r="G10" s="12"/>
      <c r="H10" s="43"/>
      <c r="I10" s="12"/>
      <c r="J10" s="38"/>
      <c r="K10" s="39"/>
      <c r="L10" s="40"/>
      <c r="M10" s="12"/>
      <c r="N10" s="12"/>
      <c r="O10" s="12"/>
      <c r="P10" s="12"/>
      <c r="Q10" s="12"/>
      <c r="R10" s="12"/>
      <c r="S10" s="8"/>
      <c r="T10" s="69"/>
      <c r="U10" s="70"/>
      <c r="V10" s="75"/>
      <c r="W10" s="76" t="s">
        <v>24</v>
      </c>
      <c r="X10" s="76" t="s">
        <v>30</v>
      </c>
      <c r="Y10" s="76" t="s">
        <v>29</v>
      </c>
      <c r="Z10" s="76" t="s">
        <v>28</v>
      </c>
      <c r="AA10" s="76" t="s">
        <v>27</v>
      </c>
      <c r="AB10" s="76" t="s">
        <v>26</v>
      </c>
      <c r="AC10" s="76" t="s">
        <v>25</v>
      </c>
      <c r="AD10" s="76" t="s">
        <v>33</v>
      </c>
      <c r="AE10" s="77" t="s">
        <v>34</v>
      </c>
      <c r="AF10" s="73"/>
      <c r="AG10" s="74"/>
    </row>
    <row r="11" spans="1:33" ht="12.75">
      <c r="A11" s="52"/>
      <c r="B11" s="43"/>
      <c r="C11" s="43"/>
      <c r="D11" s="43"/>
      <c r="E11" s="43"/>
      <c r="F11" s="43"/>
      <c r="G11" s="12"/>
      <c r="H11" s="43"/>
      <c r="I11" s="12"/>
      <c r="J11" s="50"/>
      <c r="K11" s="42"/>
      <c r="L11" s="42"/>
      <c r="M11" s="42"/>
      <c r="N11" s="42"/>
      <c r="O11" s="42"/>
      <c r="P11" s="42"/>
      <c r="Q11" s="12"/>
      <c r="R11" s="12"/>
      <c r="S11" s="8"/>
      <c r="T11" s="69"/>
      <c r="U11" s="203"/>
      <c r="V11" s="204"/>
      <c r="W11" s="78">
        <v>0.09</v>
      </c>
      <c r="X11" s="78">
        <v>0.12</v>
      </c>
      <c r="Y11" s="78">
        <v>0.15</v>
      </c>
      <c r="Z11" s="78">
        <v>0.18</v>
      </c>
      <c r="AA11" s="78">
        <v>0.22</v>
      </c>
      <c r="AB11" s="78">
        <v>0.26</v>
      </c>
      <c r="AC11" s="78">
        <v>0.3</v>
      </c>
      <c r="AD11" s="78">
        <v>0.315</v>
      </c>
      <c r="AE11" s="79">
        <v>0.33</v>
      </c>
      <c r="AF11" s="73"/>
      <c r="AG11" s="74"/>
    </row>
    <row r="12" spans="1:33" ht="12.75">
      <c r="A12" s="52"/>
      <c r="B12" s="43"/>
      <c r="C12" s="43"/>
      <c r="D12" s="43"/>
      <c r="E12" s="43"/>
      <c r="F12" s="43"/>
      <c r="G12" s="12"/>
      <c r="H12" s="43"/>
      <c r="I12" s="12"/>
      <c r="J12" s="50"/>
      <c r="K12" s="42"/>
      <c r="L12" s="42"/>
      <c r="M12" s="42"/>
      <c r="N12" s="42"/>
      <c r="O12" s="42"/>
      <c r="P12" s="42"/>
      <c r="Q12" s="12"/>
      <c r="R12" s="12"/>
      <c r="S12" s="124"/>
      <c r="T12" s="69"/>
      <c r="U12" s="80" t="s">
        <v>1</v>
      </c>
      <c r="V12" s="81" t="s">
        <v>2</v>
      </c>
      <c r="W12" s="82"/>
      <c r="X12" s="83"/>
      <c r="Y12" s="83"/>
      <c r="Z12" s="83"/>
      <c r="AA12" s="83"/>
      <c r="AB12" s="83"/>
      <c r="AC12" s="83"/>
      <c r="AD12" s="83"/>
      <c r="AE12" s="84"/>
      <c r="AF12" s="73"/>
      <c r="AG12" s="74"/>
    </row>
    <row r="13" spans="1:33" ht="13.5">
      <c r="A13" s="10"/>
      <c r="B13" s="170" t="s">
        <v>6</v>
      </c>
      <c r="C13" s="12"/>
      <c r="D13" s="6"/>
      <c r="E13" s="10"/>
      <c r="F13" s="10"/>
      <c r="G13" s="12"/>
      <c r="H13" s="11"/>
      <c r="I13" s="12"/>
      <c r="J13" s="29"/>
      <c r="K13" s="28"/>
      <c r="L13" s="28"/>
      <c r="M13" s="28"/>
      <c r="N13" s="28"/>
      <c r="O13" s="28"/>
      <c r="P13" s="28"/>
      <c r="Q13" s="29"/>
      <c r="R13" s="12"/>
      <c r="S13" s="125"/>
      <c r="T13" s="228" t="s">
        <v>23</v>
      </c>
      <c r="U13" s="85">
        <v>30</v>
      </c>
      <c r="V13" s="86">
        <v>226</v>
      </c>
      <c r="W13" s="54">
        <f aca="true" t="shared" si="0" ref="W13:AE22">+$AG$7*(1+W$11)*$V13/100*(1+$AD$5)</f>
        <v>1552.6041619200003</v>
      </c>
      <c r="X13" s="54">
        <f t="shared" si="0"/>
        <v>1595.3363865600002</v>
      </c>
      <c r="Y13" s="54">
        <f t="shared" si="0"/>
        <v>1638.0686111999999</v>
      </c>
      <c r="Z13" s="54">
        <f t="shared" si="0"/>
        <v>1680.80083584</v>
      </c>
      <c r="AA13" s="54">
        <f t="shared" si="0"/>
        <v>1737.77713536</v>
      </c>
      <c r="AB13" s="54">
        <f t="shared" si="0"/>
        <v>1794.75343488</v>
      </c>
      <c r="AC13" s="54">
        <f t="shared" si="0"/>
        <v>1851.7297344</v>
      </c>
      <c r="AD13" s="54">
        <f t="shared" si="0"/>
        <v>1873.09584672</v>
      </c>
      <c r="AE13" s="55">
        <f t="shared" si="0"/>
        <v>1894.4619590400002</v>
      </c>
      <c r="AF13" s="87" t="s">
        <v>1</v>
      </c>
      <c r="AG13" s="88" t="s">
        <v>4</v>
      </c>
    </row>
    <row r="14" spans="1:33" ht="13.5">
      <c r="A14" s="10"/>
      <c r="B14" s="171"/>
      <c r="C14" s="12"/>
      <c r="D14" s="6"/>
      <c r="E14" s="10"/>
      <c r="F14" s="10"/>
      <c r="G14" s="12"/>
      <c r="H14" s="11"/>
      <c r="I14" s="12"/>
      <c r="Q14" s="12"/>
      <c r="R14" s="25"/>
      <c r="S14" s="126"/>
      <c r="T14" s="228"/>
      <c r="U14" s="89">
        <v>35</v>
      </c>
      <c r="V14" s="90">
        <v>230.4</v>
      </c>
      <c r="W14" s="56">
        <f t="shared" si="0"/>
        <v>1582.8318535680003</v>
      </c>
      <c r="X14" s="56">
        <f t="shared" si="0"/>
        <v>1626.3960330240006</v>
      </c>
      <c r="Y14" s="56">
        <f t="shared" si="0"/>
        <v>1669.96021248</v>
      </c>
      <c r="Z14" s="56">
        <f t="shared" si="0"/>
        <v>1713.5243919360003</v>
      </c>
      <c r="AA14" s="56">
        <f t="shared" si="0"/>
        <v>1771.6099645440004</v>
      </c>
      <c r="AB14" s="56">
        <f t="shared" si="0"/>
        <v>1829.695537152</v>
      </c>
      <c r="AC14" s="56">
        <f t="shared" si="0"/>
        <v>1887.7811097600006</v>
      </c>
      <c r="AD14" s="56">
        <f t="shared" si="0"/>
        <v>1909.5631994880002</v>
      </c>
      <c r="AE14" s="57">
        <f t="shared" si="0"/>
        <v>1931.3452892160003</v>
      </c>
      <c r="AF14" s="91">
        <f aca="true" t="shared" si="1" ref="AF14:AF45">+AE14/AE13-1</f>
        <v>0.019469026548672552</v>
      </c>
      <c r="AG14" s="92">
        <f aca="true" t="shared" si="2" ref="AG14:AG45">+AE14/$AE$13-1</f>
        <v>0.019469026548672552</v>
      </c>
    </row>
    <row r="15" spans="1:33" ht="13.5">
      <c r="A15" s="10"/>
      <c r="B15" s="172"/>
      <c r="C15" s="191" t="s">
        <v>7</v>
      </c>
      <c r="D15" s="15"/>
      <c r="E15" s="12"/>
      <c r="F15" s="10"/>
      <c r="G15" s="12"/>
      <c r="H15" s="11"/>
      <c r="J15" s="4"/>
      <c r="Q15" s="12"/>
      <c r="R15" s="25"/>
      <c r="S15" s="126"/>
      <c r="T15" s="228"/>
      <c r="U15" s="93">
        <v>40</v>
      </c>
      <c r="V15" s="94">
        <v>234.9</v>
      </c>
      <c r="W15" s="58">
        <f t="shared" si="0"/>
        <v>1613.7465382080002</v>
      </c>
      <c r="X15" s="58">
        <f t="shared" si="0"/>
        <v>1658.1615805440006</v>
      </c>
      <c r="Y15" s="58">
        <f t="shared" si="0"/>
        <v>1702.5766228799998</v>
      </c>
      <c r="Z15" s="58">
        <f t="shared" si="0"/>
        <v>1746.9916652160002</v>
      </c>
      <c r="AA15" s="58">
        <f t="shared" si="0"/>
        <v>1806.2117216640002</v>
      </c>
      <c r="AB15" s="58">
        <f t="shared" si="0"/>
        <v>1865.431778112</v>
      </c>
      <c r="AC15" s="58">
        <f t="shared" si="0"/>
        <v>1924.6518345600005</v>
      </c>
      <c r="AD15" s="58">
        <f t="shared" si="0"/>
        <v>1946.8593557280003</v>
      </c>
      <c r="AE15" s="59">
        <f t="shared" si="0"/>
        <v>1969.0668768960004</v>
      </c>
      <c r="AF15" s="91">
        <f t="shared" si="1"/>
        <v>0.01953125</v>
      </c>
      <c r="AG15" s="92">
        <f t="shared" si="2"/>
        <v>0.0393805309734514</v>
      </c>
    </row>
    <row r="16" spans="1:33" ht="13.5">
      <c r="A16" s="10"/>
      <c r="B16" s="172"/>
      <c r="C16" s="192"/>
      <c r="D16" s="16"/>
      <c r="E16" s="12"/>
      <c r="F16" s="10"/>
      <c r="G16" s="14"/>
      <c r="H16" s="11"/>
      <c r="J16" s="12"/>
      <c r="Q16" s="12"/>
      <c r="R16" s="25"/>
      <c r="S16" s="126"/>
      <c r="T16" s="228"/>
      <c r="U16" s="89">
        <v>45</v>
      </c>
      <c r="V16" s="90">
        <v>239.6</v>
      </c>
      <c r="W16" s="56">
        <f t="shared" si="0"/>
        <v>1646.0352088320003</v>
      </c>
      <c r="X16" s="56">
        <f t="shared" si="0"/>
        <v>1691.3389301760003</v>
      </c>
      <c r="Y16" s="56">
        <f t="shared" si="0"/>
        <v>1736.64265152</v>
      </c>
      <c r="Z16" s="56">
        <f t="shared" si="0"/>
        <v>1781.946372864</v>
      </c>
      <c r="AA16" s="56">
        <f t="shared" si="0"/>
        <v>1842.351334656</v>
      </c>
      <c r="AB16" s="56">
        <f t="shared" si="0"/>
        <v>1902.756296448</v>
      </c>
      <c r="AC16" s="56">
        <f t="shared" si="0"/>
        <v>1963.1612582400005</v>
      </c>
      <c r="AD16" s="56">
        <f t="shared" si="0"/>
        <v>1985.8131189120004</v>
      </c>
      <c r="AE16" s="57">
        <f t="shared" si="0"/>
        <v>2008.4649795840003</v>
      </c>
      <c r="AF16" s="91">
        <f t="shared" si="1"/>
        <v>0.020008514261387722</v>
      </c>
      <c r="AG16" s="92">
        <f t="shared" si="2"/>
        <v>0.060176991150442394</v>
      </c>
    </row>
    <row r="17" spans="1:33" ht="13.5">
      <c r="A17" s="10"/>
      <c r="B17" s="172"/>
      <c r="C17" s="193"/>
      <c r="D17" s="191" t="s">
        <v>8</v>
      </c>
      <c r="E17" s="15"/>
      <c r="F17" s="12"/>
      <c r="G17" s="14"/>
      <c r="J17" s="12"/>
      <c r="K17" s="26"/>
      <c r="L17" s="5"/>
      <c r="M17" s="12"/>
      <c r="N17" s="12"/>
      <c r="O17" s="27"/>
      <c r="P17" s="12"/>
      <c r="Q17" s="12"/>
      <c r="R17" s="25"/>
      <c r="S17" s="126"/>
      <c r="T17" s="228"/>
      <c r="U17" s="93">
        <v>50</v>
      </c>
      <c r="V17" s="94">
        <v>244.3</v>
      </c>
      <c r="W17" s="58">
        <f t="shared" si="0"/>
        <v>1678.3238794560002</v>
      </c>
      <c r="X17" s="58">
        <f t="shared" si="0"/>
        <v>1724.5162798080005</v>
      </c>
      <c r="Y17" s="58">
        <f t="shared" si="0"/>
        <v>1770.70868016</v>
      </c>
      <c r="Z17" s="58">
        <f t="shared" si="0"/>
        <v>1816.9010805120004</v>
      </c>
      <c r="AA17" s="58">
        <f t="shared" si="0"/>
        <v>1878.4909476480002</v>
      </c>
      <c r="AB17" s="58">
        <f t="shared" si="0"/>
        <v>1940.080814784</v>
      </c>
      <c r="AC17" s="58">
        <f t="shared" si="0"/>
        <v>2001.6706819200006</v>
      </c>
      <c r="AD17" s="58">
        <f t="shared" si="0"/>
        <v>2024.7668820960002</v>
      </c>
      <c r="AE17" s="59">
        <f t="shared" si="0"/>
        <v>2047.8630822720004</v>
      </c>
      <c r="AF17" s="91">
        <f t="shared" si="1"/>
        <v>0.01961602671118534</v>
      </c>
      <c r="AG17" s="92">
        <f t="shared" si="2"/>
        <v>0.08097345132743361</v>
      </c>
    </row>
    <row r="18" spans="1:33" ht="13.5">
      <c r="A18" s="10"/>
      <c r="B18" s="172"/>
      <c r="C18" s="193"/>
      <c r="D18" s="192"/>
      <c r="E18" s="16"/>
      <c r="F18" s="12"/>
      <c r="G18" s="10"/>
      <c r="J18" s="12" t="s">
        <v>0</v>
      </c>
      <c r="K18" s="26"/>
      <c r="L18" s="5"/>
      <c r="M18" s="12"/>
      <c r="P18" s="12"/>
      <c r="Q18" s="12"/>
      <c r="R18" s="25"/>
      <c r="S18" s="126"/>
      <c r="T18" s="228"/>
      <c r="U18" s="89">
        <v>55</v>
      </c>
      <c r="V18" s="90">
        <v>249</v>
      </c>
      <c r="W18" s="56">
        <f t="shared" si="0"/>
        <v>1710.6125500800001</v>
      </c>
      <c r="X18" s="56">
        <f t="shared" si="0"/>
        <v>1757.6936294400004</v>
      </c>
      <c r="Y18" s="56">
        <f t="shared" si="0"/>
        <v>1804.7747088</v>
      </c>
      <c r="Z18" s="56">
        <f t="shared" si="0"/>
        <v>1851.8557881600002</v>
      </c>
      <c r="AA18" s="56">
        <f t="shared" si="0"/>
        <v>1914.6305606400003</v>
      </c>
      <c r="AB18" s="56">
        <f t="shared" si="0"/>
        <v>1977.4053331200003</v>
      </c>
      <c r="AC18" s="56">
        <f t="shared" si="0"/>
        <v>2040.1801056000004</v>
      </c>
      <c r="AD18" s="56">
        <f t="shared" si="0"/>
        <v>2063.72064528</v>
      </c>
      <c r="AE18" s="57">
        <f t="shared" si="0"/>
        <v>2087.2611849600003</v>
      </c>
      <c r="AF18" s="91">
        <f t="shared" si="1"/>
        <v>0.019238641015145275</v>
      </c>
      <c r="AG18" s="92">
        <f t="shared" si="2"/>
        <v>0.10176991150442483</v>
      </c>
    </row>
    <row r="19" spans="1:33" ht="15">
      <c r="A19" s="10"/>
      <c r="B19" s="172"/>
      <c r="C19" s="193"/>
      <c r="D19" s="193"/>
      <c r="E19" s="188" t="s">
        <v>9</v>
      </c>
      <c r="F19" s="165" t="s">
        <v>10</v>
      </c>
      <c r="G19" s="17"/>
      <c r="H19" s="18"/>
      <c r="J19" s="12"/>
      <c r="K19" s="26"/>
      <c r="L19" s="5"/>
      <c r="M19" s="12"/>
      <c r="P19" s="12"/>
      <c r="Q19" s="12"/>
      <c r="R19" s="25"/>
      <c r="S19" s="126"/>
      <c r="T19" s="228"/>
      <c r="U19" s="93">
        <v>60</v>
      </c>
      <c r="V19" s="94">
        <v>253.8</v>
      </c>
      <c r="W19" s="58">
        <f t="shared" si="0"/>
        <v>1743.5882136960004</v>
      </c>
      <c r="X19" s="58">
        <f t="shared" si="0"/>
        <v>1791.5768801280003</v>
      </c>
      <c r="Y19" s="58">
        <f t="shared" si="0"/>
        <v>1839.56554656</v>
      </c>
      <c r="Z19" s="58">
        <f t="shared" si="0"/>
        <v>1887.554212992</v>
      </c>
      <c r="AA19" s="58">
        <f t="shared" si="0"/>
        <v>1951.5391015680002</v>
      </c>
      <c r="AB19" s="58">
        <f t="shared" si="0"/>
        <v>2015.523990144</v>
      </c>
      <c r="AC19" s="58">
        <f t="shared" si="0"/>
        <v>2079.5088787200007</v>
      </c>
      <c r="AD19" s="58">
        <f t="shared" si="0"/>
        <v>2103.5032119360003</v>
      </c>
      <c r="AE19" s="59">
        <f t="shared" si="0"/>
        <v>2127.4975451520004</v>
      </c>
      <c r="AF19" s="91">
        <f t="shared" si="1"/>
        <v>0.01927710843373509</v>
      </c>
      <c r="AG19" s="92">
        <f t="shared" si="2"/>
        <v>0.12300884955752212</v>
      </c>
    </row>
    <row r="20" spans="1:33" ht="15">
      <c r="A20" s="10"/>
      <c r="B20" s="172"/>
      <c r="C20" s="193"/>
      <c r="D20" s="193"/>
      <c r="E20" s="189"/>
      <c r="F20" s="166"/>
      <c r="G20" s="17"/>
      <c r="H20" s="18"/>
      <c r="I20" s="19"/>
      <c r="J20" s="19"/>
      <c r="K20" s="19"/>
      <c r="L20" s="19"/>
      <c r="P20" s="19"/>
      <c r="Q20" s="19"/>
      <c r="R20" s="25"/>
      <c r="S20" s="126"/>
      <c r="T20" s="228"/>
      <c r="U20" s="89">
        <v>65</v>
      </c>
      <c r="V20" s="90">
        <v>259</v>
      </c>
      <c r="W20" s="56">
        <f t="shared" si="0"/>
        <v>1779.31184928</v>
      </c>
      <c r="X20" s="56">
        <f t="shared" si="0"/>
        <v>1828.2837350400005</v>
      </c>
      <c r="Y20" s="56">
        <f t="shared" si="0"/>
        <v>1877.2556207999999</v>
      </c>
      <c r="Z20" s="56">
        <f t="shared" si="0"/>
        <v>1926.2275065600004</v>
      </c>
      <c r="AA20" s="56">
        <f t="shared" si="0"/>
        <v>1991.5233542400001</v>
      </c>
      <c r="AB20" s="56">
        <f t="shared" si="0"/>
        <v>2056.8192019200005</v>
      </c>
      <c r="AC20" s="56">
        <f t="shared" si="0"/>
        <v>2122.1150496000005</v>
      </c>
      <c r="AD20" s="56">
        <f t="shared" si="0"/>
        <v>2146.60099248</v>
      </c>
      <c r="AE20" s="57">
        <f t="shared" si="0"/>
        <v>2171.08693536</v>
      </c>
      <c r="AF20" s="91">
        <f t="shared" si="1"/>
        <v>0.02048857368006285</v>
      </c>
      <c r="AG20" s="92">
        <f t="shared" si="2"/>
        <v>0.14601769911504414</v>
      </c>
    </row>
    <row r="21" spans="1:33" ht="21">
      <c r="A21" s="10"/>
      <c r="B21" s="172"/>
      <c r="C21" s="193"/>
      <c r="D21" s="193"/>
      <c r="E21" s="189"/>
      <c r="F21" s="166"/>
      <c r="G21" s="17"/>
      <c r="H21" s="18"/>
      <c r="I21" s="19"/>
      <c r="J21" s="19"/>
      <c r="K21" s="19"/>
      <c r="L21" s="19"/>
      <c r="P21" s="24"/>
      <c r="Q21" s="19"/>
      <c r="R21" s="25"/>
      <c r="S21" s="126"/>
      <c r="T21" s="228"/>
      <c r="U21" s="93">
        <v>70</v>
      </c>
      <c r="V21" s="94">
        <v>264.4</v>
      </c>
      <c r="W21" s="58">
        <f t="shared" si="0"/>
        <v>1816.409470848</v>
      </c>
      <c r="X21" s="58">
        <f t="shared" si="0"/>
        <v>1866.402392064</v>
      </c>
      <c r="Y21" s="58">
        <f t="shared" si="0"/>
        <v>1916.3953132799998</v>
      </c>
      <c r="Z21" s="58">
        <f t="shared" si="0"/>
        <v>1966.3882344959998</v>
      </c>
      <c r="AA21" s="58">
        <f t="shared" si="0"/>
        <v>2033.0454627840002</v>
      </c>
      <c r="AB21" s="58">
        <f t="shared" si="0"/>
        <v>2099.702691072</v>
      </c>
      <c r="AC21" s="58">
        <f t="shared" si="0"/>
        <v>2166.3599193600003</v>
      </c>
      <c r="AD21" s="58">
        <f t="shared" si="0"/>
        <v>2191.356379968</v>
      </c>
      <c r="AE21" s="59">
        <f t="shared" si="0"/>
        <v>2216.3528405760003</v>
      </c>
      <c r="AF21" s="91">
        <f t="shared" si="1"/>
        <v>0.020849420849420985</v>
      </c>
      <c r="AG21" s="92">
        <f t="shared" si="2"/>
        <v>0.16991150442477876</v>
      </c>
    </row>
    <row r="22" spans="1:33" ht="15">
      <c r="A22" s="10"/>
      <c r="B22" s="172"/>
      <c r="C22" s="193"/>
      <c r="D22" s="193"/>
      <c r="E22" s="189"/>
      <c r="F22" s="166"/>
      <c r="G22" s="17"/>
      <c r="H22" s="30"/>
      <c r="I22" s="19"/>
      <c r="J22" s="19"/>
      <c r="K22" s="19"/>
      <c r="L22" s="19"/>
      <c r="M22" s="19"/>
      <c r="N22" s="19"/>
      <c r="O22" s="19"/>
      <c r="P22" s="19"/>
      <c r="Q22" s="19"/>
      <c r="R22" s="25"/>
      <c r="S22" s="126"/>
      <c r="T22" s="228"/>
      <c r="U22" s="89">
        <v>75</v>
      </c>
      <c r="V22" s="90">
        <v>269.4</v>
      </c>
      <c r="W22" s="56">
        <f t="shared" si="0"/>
        <v>1850.759120448</v>
      </c>
      <c r="X22" s="56">
        <f t="shared" si="0"/>
        <v>1901.6974448640003</v>
      </c>
      <c r="Y22" s="56">
        <f t="shared" si="0"/>
        <v>1952.6357692799997</v>
      </c>
      <c r="Z22" s="56">
        <f t="shared" si="0"/>
        <v>2003.5740936959999</v>
      </c>
      <c r="AA22" s="56">
        <f t="shared" si="0"/>
        <v>2071.4918595840004</v>
      </c>
      <c r="AB22" s="56">
        <f t="shared" si="0"/>
        <v>2139.4096254720002</v>
      </c>
      <c r="AC22" s="56">
        <f t="shared" si="0"/>
        <v>2207.3273913600005</v>
      </c>
      <c r="AD22" s="56">
        <f t="shared" si="0"/>
        <v>2232.796553568</v>
      </c>
      <c r="AE22" s="57">
        <f t="shared" si="0"/>
        <v>2258.265715776</v>
      </c>
      <c r="AF22" s="91">
        <f t="shared" si="1"/>
        <v>0.018910741301058964</v>
      </c>
      <c r="AG22" s="92">
        <f t="shared" si="2"/>
        <v>0.19203539823008842</v>
      </c>
    </row>
    <row r="23" spans="1:33" ht="15">
      <c r="A23" s="10"/>
      <c r="B23" s="172"/>
      <c r="C23" s="193"/>
      <c r="D23" s="193"/>
      <c r="E23" s="189"/>
      <c r="F23" s="167"/>
      <c r="G23" s="184" t="s">
        <v>11</v>
      </c>
      <c r="H23" s="31"/>
      <c r="I23" s="19"/>
      <c r="J23" s="19"/>
      <c r="K23" s="19"/>
      <c r="L23" s="19"/>
      <c r="M23" s="19"/>
      <c r="N23" s="19"/>
      <c r="O23" s="19"/>
      <c r="P23" s="19"/>
      <c r="Q23" s="19"/>
      <c r="R23" s="25"/>
      <c r="S23" s="126"/>
      <c r="T23" s="228"/>
      <c r="U23" s="93">
        <v>80</v>
      </c>
      <c r="V23" s="94">
        <v>274.2</v>
      </c>
      <c r="W23" s="58">
        <f aca="true" t="shared" si="3" ref="W23:AE32">+$AG$7*(1+W$11)*$V23/100*(1+$AD$5)</f>
        <v>1883.7347840640002</v>
      </c>
      <c r="X23" s="58">
        <f t="shared" si="3"/>
        <v>1935.5806955520002</v>
      </c>
      <c r="Y23" s="58">
        <f t="shared" si="3"/>
        <v>1987.4266070399997</v>
      </c>
      <c r="Z23" s="58">
        <f t="shared" si="3"/>
        <v>2039.2725185280003</v>
      </c>
      <c r="AA23" s="58">
        <f t="shared" si="3"/>
        <v>2108.400400512</v>
      </c>
      <c r="AB23" s="58">
        <f t="shared" si="3"/>
        <v>2177.5282824960004</v>
      </c>
      <c r="AC23" s="58">
        <f t="shared" si="3"/>
        <v>2246.6561644800004</v>
      </c>
      <c r="AD23" s="58">
        <f t="shared" si="3"/>
        <v>2272.5791202240002</v>
      </c>
      <c r="AE23" s="59">
        <f t="shared" si="3"/>
        <v>2298.502075968</v>
      </c>
      <c r="AF23" s="91">
        <f t="shared" si="1"/>
        <v>0.017817371937639326</v>
      </c>
      <c r="AG23" s="92">
        <f t="shared" si="2"/>
        <v>0.2132743362831857</v>
      </c>
    </row>
    <row r="24" spans="1:33" ht="15">
      <c r="A24" s="10"/>
      <c r="B24" s="172"/>
      <c r="C24" s="193"/>
      <c r="D24" s="193"/>
      <c r="E24" s="189"/>
      <c r="F24" s="167"/>
      <c r="G24" s="185"/>
      <c r="H24" s="31"/>
      <c r="I24" s="19"/>
      <c r="J24" s="19"/>
      <c r="K24" s="19"/>
      <c r="L24" s="19"/>
      <c r="M24" s="19"/>
      <c r="N24" s="19"/>
      <c r="O24" s="19"/>
      <c r="P24" s="19"/>
      <c r="Q24" s="19"/>
      <c r="R24" s="25"/>
      <c r="S24" s="126"/>
      <c r="T24" s="228"/>
      <c r="U24" s="89">
        <v>85</v>
      </c>
      <c r="V24" s="90">
        <v>280.5</v>
      </c>
      <c r="W24" s="56">
        <f t="shared" si="3"/>
        <v>1927.0153425600001</v>
      </c>
      <c r="X24" s="56">
        <f t="shared" si="3"/>
        <v>1980.0524620800006</v>
      </c>
      <c r="Y24" s="56">
        <f t="shared" si="3"/>
        <v>2033.0895816</v>
      </c>
      <c r="Z24" s="56">
        <f t="shared" si="3"/>
        <v>2086.1267011200002</v>
      </c>
      <c r="AA24" s="56">
        <f t="shared" si="3"/>
        <v>2156.84286048</v>
      </c>
      <c r="AB24" s="56">
        <f t="shared" si="3"/>
        <v>2227.5590198400005</v>
      </c>
      <c r="AC24" s="56">
        <f t="shared" si="3"/>
        <v>2298.2751792000004</v>
      </c>
      <c r="AD24" s="56">
        <f t="shared" si="3"/>
        <v>2324.79373896</v>
      </c>
      <c r="AE24" s="57">
        <f t="shared" si="3"/>
        <v>2351.3122987200004</v>
      </c>
      <c r="AF24" s="91">
        <f t="shared" si="1"/>
        <v>0.02297592997811826</v>
      </c>
      <c r="AG24" s="92">
        <f t="shared" si="2"/>
        <v>0.2411504424778761</v>
      </c>
    </row>
    <row r="25" spans="1:33" ht="15">
      <c r="A25" s="10"/>
      <c r="B25" s="172"/>
      <c r="C25" s="193"/>
      <c r="D25" s="193"/>
      <c r="E25" s="189"/>
      <c r="F25" s="167"/>
      <c r="G25" s="185"/>
      <c r="H25" s="17"/>
      <c r="I25" s="19"/>
      <c r="J25" s="19"/>
      <c r="K25" s="19"/>
      <c r="L25" s="19"/>
      <c r="M25" s="19"/>
      <c r="N25" s="19"/>
      <c r="O25" s="19"/>
      <c r="P25" s="19"/>
      <c r="Q25" s="19"/>
      <c r="R25" s="25"/>
      <c r="S25" s="126"/>
      <c r="T25" s="228"/>
      <c r="U25" s="93">
        <v>90</v>
      </c>
      <c r="V25" s="94">
        <v>286.9</v>
      </c>
      <c r="W25" s="58">
        <f t="shared" si="3"/>
        <v>1970.9828940480002</v>
      </c>
      <c r="X25" s="58">
        <f t="shared" si="3"/>
        <v>2025.2301296640005</v>
      </c>
      <c r="Y25" s="58">
        <f t="shared" si="3"/>
        <v>2079.4773652799995</v>
      </c>
      <c r="Z25" s="58">
        <f t="shared" si="3"/>
        <v>2133.7246008959996</v>
      </c>
      <c r="AA25" s="58">
        <f t="shared" si="3"/>
        <v>2206.054248384</v>
      </c>
      <c r="AB25" s="58">
        <f t="shared" si="3"/>
        <v>2278.383895872</v>
      </c>
      <c r="AC25" s="58">
        <f t="shared" si="3"/>
        <v>2350.7135433600006</v>
      </c>
      <c r="AD25" s="58">
        <f t="shared" si="3"/>
        <v>2377.837161168</v>
      </c>
      <c r="AE25" s="59">
        <f t="shared" si="3"/>
        <v>2404.9607789760003</v>
      </c>
      <c r="AF25" s="91">
        <f t="shared" si="1"/>
        <v>0.02281639928698742</v>
      </c>
      <c r="AG25" s="92">
        <f t="shared" si="2"/>
        <v>0.26946902654867255</v>
      </c>
    </row>
    <row r="26" spans="1:33" ht="15">
      <c r="A26" s="10"/>
      <c r="B26" s="172"/>
      <c r="C26" s="193"/>
      <c r="D26" s="193"/>
      <c r="E26" s="189"/>
      <c r="F26" s="167"/>
      <c r="G26" s="185"/>
      <c r="H26" s="17"/>
      <c r="I26" s="19"/>
      <c r="J26" s="19"/>
      <c r="K26" s="19"/>
      <c r="L26" s="19"/>
      <c r="M26" s="19"/>
      <c r="N26" s="19"/>
      <c r="O26" s="19"/>
      <c r="P26" s="19"/>
      <c r="Q26" s="19"/>
      <c r="R26" s="25"/>
      <c r="S26" s="126"/>
      <c r="T26" s="228"/>
      <c r="U26" s="89">
        <v>95</v>
      </c>
      <c r="V26" s="90">
        <v>293.2</v>
      </c>
      <c r="W26" s="56">
        <f t="shared" si="3"/>
        <v>2014.2634525440003</v>
      </c>
      <c r="X26" s="56">
        <f t="shared" si="3"/>
        <v>2069.7018961920003</v>
      </c>
      <c r="Y26" s="56">
        <f t="shared" si="3"/>
        <v>2125.14033984</v>
      </c>
      <c r="Z26" s="56">
        <f t="shared" si="3"/>
        <v>2180.578783488</v>
      </c>
      <c r="AA26" s="56">
        <f t="shared" si="3"/>
        <v>2254.496708352</v>
      </c>
      <c r="AB26" s="56">
        <f t="shared" si="3"/>
        <v>2328.414633216</v>
      </c>
      <c r="AC26" s="56">
        <f t="shared" si="3"/>
        <v>2402.3325580800006</v>
      </c>
      <c r="AD26" s="56">
        <f t="shared" si="3"/>
        <v>2430.051779904</v>
      </c>
      <c r="AE26" s="57">
        <f t="shared" si="3"/>
        <v>2457.7710017280006</v>
      </c>
      <c r="AF26" s="91">
        <f t="shared" si="1"/>
        <v>0.021958870686650478</v>
      </c>
      <c r="AG26" s="92">
        <f t="shared" si="2"/>
        <v>0.29734513274336294</v>
      </c>
    </row>
    <row r="27" spans="1:33" ht="15">
      <c r="A27" s="10"/>
      <c r="B27" s="172"/>
      <c r="C27" s="193"/>
      <c r="D27" s="193"/>
      <c r="E27" s="189"/>
      <c r="F27" s="167"/>
      <c r="G27" s="185"/>
      <c r="H27" s="178" t="s">
        <v>12</v>
      </c>
      <c r="I27" s="19"/>
      <c r="J27" s="19"/>
      <c r="K27" s="19"/>
      <c r="L27" s="19"/>
      <c r="M27" s="19"/>
      <c r="N27" s="19"/>
      <c r="O27" s="19"/>
      <c r="P27" s="19"/>
      <c r="Q27" s="19"/>
      <c r="R27" s="25"/>
      <c r="S27" s="126"/>
      <c r="T27" s="228"/>
      <c r="U27" s="93">
        <v>100</v>
      </c>
      <c r="V27" s="94">
        <v>299.8</v>
      </c>
      <c r="W27" s="58">
        <f t="shared" si="3"/>
        <v>2059.604990016</v>
      </c>
      <c r="X27" s="58">
        <f t="shared" si="3"/>
        <v>2116.2913658880007</v>
      </c>
      <c r="Y27" s="58">
        <f t="shared" si="3"/>
        <v>2172.97774176</v>
      </c>
      <c r="Z27" s="58">
        <f t="shared" si="3"/>
        <v>2229.664117632</v>
      </c>
      <c r="AA27" s="58">
        <f t="shared" si="3"/>
        <v>2305.245952128</v>
      </c>
      <c r="AB27" s="58">
        <f t="shared" si="3"/>
        <v>2380.827786624</v>
      </c>
      <c r="AC27" s="58">
        <f t="shared" si="3"/>
        <v>2456.409621120001</v>
      </c>
      <c r="AD27" s="58">
        <f t="shared" si="3"/>
        <v>2484.7528090560004</v>
      </c>
      <c r="AE27" s="59">
        <f t="shared" si="3"/>
        <v>2513.0959969920004</v>
      </c>
      <c r="AF27" s="91">
        <f t="shared" si="1"/>
        <v>0.022510231923601687</v>
      </c>
      <c r="AG27" s="92">
        <f t="shared" si="2"/>
        <v>0.32654867256637177</v>
      </c>
    </row>
    <row r="28" spans="1:33" ht="15">
      <c r="A28" s="10"/>
      <c r="B28" s="172"/>
      <c r="C28" s="193"/>
      <c r="D28" s="193"/>
      <c r="E28" s="189"/>
      <c r="F28" s="167"/>
      <c r="G28" s="186"/>
      <c r="H28" s="179"/>
      <c r="I28" s="19"/>
      <c r="J28" s="19"/>
      <c r="K28" s="19"/>
      <c r="L28" s="19"/>
      <c r="M28" s="19"/>
      <c r="N28" s="19"/>
      <c r="O28" s="19"/>
      <c r="P28" s="19"/>
      <c r="Q28" s="19"/>
      <c r="R28" s="25"/>
      <c r="S28" s="126"/>
      <c r="T28" s="228"/>
      <c r="U28" s="89">
        <v>105</v>
      </c>
      <c r="V28" s="90">
        <v>306.7</v>
      </c>
      <c r="W28" s="56">
        <f t="shared" si="3"/>
        <v>2107.007506464</v>
      </c>
      <c r="X28" s="56">
        <f t="shared" si="3"/>
        <v>2164.998538752</v>
      </c>
      <c r="Y28" s="56">
        <f t="shared" si="3"/>
        <v>2222.9895710399996</v>
      </c>
      <c r="Z28" s="56">
        <f t="shared" si="3"/>
        <v>2280.980603328</v>
      </c>
      <c r="AA28" s="56">
        <f t="shared" si="3"/>
        <v>2358.301979712</v>
      </c>
      <c r="AB28" s="56">
        <f t="shared" si="3"/>
        <v>2435.623356096</v>
      </c>
      <c r="AC28" s="56">
        <f t="shared" si="3"/>
        <v>2512.9447324800008</v>
      </c>
      <c r="AD28" s="56">
        <f t="shared" si="3"/>
        <v>2541.9402486240006</v>
      </c>
      <c r="AE28" s="57">
        <f t="shared" si="3"/>
        <v>2570.9357647680004</v>
      </c>
      <c r="AF28" s="91">
        <f t="shared" si="1"/>
        <v>0.02301534356237478</v>
      </c>
      <c r="AG28" s="92">
        <f t="shared" si="2"/>
        <v>0.35707964601769904</v>
      </c>
    </row>
    <row r="29" spans="1:33" ht="15">
      <c r="A29" s="10"/>
      <c r="B29" s="172"/>
      <c r="C29" s="193"/>
      <c r="D29" s="193"/>
      <c r="E29" s="189"/>
      <c r="F29" s="167"/>
      <c r="G29" s="186"/>
      <c r="H29" s="179"/>
      <c r="I29" s="19"/>
      <c r="J29" s="19"/>
      <c r="K29" s="19"/>
      <c r="L29" s="19"/>
      <c r="M29" s="19"/>
      <c r="N29" s="19"/>
      <c r="O29" s="19"/>
      <c r="P29" s="19"/>
      <c r="Q29" s="19"/>
      <c r="R29" s="25"/>
      <c r="S29" s="126"/>
      <c r="T29" s="228"/>
      <c r="U29" s="93">
        <v>110</v>
      </c>
      <c r="V29" s="94">
        <v>313.9</v>
      </c>
      <c r="W29" s="58">
        <f t="shared" si="3"/>
        <v>2156.471001888</v>
      </c>
      <c r="X29" s="58">
        <f t="shared" si="3"/>
        <v>2215.8234147840003</v>
      </c>
      <c r="Y29" s="58">
        <f t="shared" si="3"/>
        <v>2275.1758276799997</v>
      </c>
      <c r="Z29" s="58">
        <f t="shared" si="3"/>
        <v>2334.528240576</v>
      </c>
      <c r="AA29" s="58">
        <f t="shared" si="3"/>
        <v>2413.664791104</v>
      </c>
      <c r="AB29" s="58">
        <f t="shared" si="3"/>
        <v>2492.801341632</v>
      </c>
      <c r="AC29" s="58">
        <f t="shared" si="3"/>
        <v>2571.93789216</v>
      </c>
      <c r="AD29" s="58">
        <f t="shared" si="3"/>
        <v>2601.6140986080004</v>
      </c>
      <c r="AE29" s="59">
        <f t="shared" si="3"/>
        <v>2631.2903050560003</v>
      </c>
      <c r="AF29" s="91">
        <f t="shared" si="1"/>
        <v>0.023475709162047664</v>
      </c>
      <c r="AG29" s="92">
        <f t="shared" si="2"/>
        <v>0.3889380530973452</v>
      </c>
    </row>
    <row r="30" spans="1:33" ht="15">
      <c r="A30" s="10"/>
      <c r="B30" s="172"/>
      <c r="C30" s="193"/>
      <c r="D30" s="193"/>
      <c r="E30" s="189"/>
      <c r="F30" s="167"/>
      <c r="G30" s="186"/>
      <c r="H30" s="179"/>
      <c r="I30" s="45"/>
      <c r="J30" s="19"/>
      <c r="K30" s="19"/>
      <c r="L30" s="19"/>
      <c r="M30" s="19"/>
      <c r="N30" s="19"/>
      <c r="O30" s="19"/>
      <c r="P30" s="19"/>
      <c r="Q30" s="19"/>
      <c r="R30" s="25"/>
      <c r="S30" s="126"/>
      <c r="T30" s="228"/>
      <c r="U30" s="89">
        <v>115</v>
      </c>
      <c r="V30" s="90">
        <v>321.7</v>
      </c>
      <c r="W30" s="56">
        <f t="shared" si="3"/>
        <v>2210.0564552640003</v>
      </c>
      <c r="X30" s="56">
        <f t="shared" si="3"/>
        <v>2270.8836971520004</v>
      </c>
      <c r="Y30" s="56">
        <f t="shared" si="3"/>
        <v>2331.71093904</v>
      </c>
      <c r="Z30" s="56">
        <f t="shared" si="3"/>
        <v>2392.538180928</v>
      </c>
      <c r="AA30" s="56">
        <f t="shared" si="3"/>
        <v>2473.641170112</v>
      </c>
      <c r="AB30" s="56">
        <f t="shared" si="3"/>
        <v>2554.7441592960004</v>
      </c>
      <c r="AC30" s="56">
        <f t="shared" si="3"/>
        <v>2635.8471484800007</v>
      </c>
      <c r="AD30" s="56">
        <f t="shared" si="3"/>
        <v>2666.260769424</v>
      </c>
      <c r="AE30" s="57">
        <f t="shared" si="3"/>
        <v>2696.674390368</v>
      </c>
      <c r="AF30" s="91">
        <f t="shared" si="1"/>
        <v>0.024848677922905127</v>
      </c>
      <c r="AG30" s="92">
        <f t="shared" si="2"/>
        <v>0.423451327433628</v>
      </c>
    </row>
    <row r="31" spans="1:33" ht="15">
      <c r="A31" s="10"/>
      <c r="B31" s="172"/>
      <c r="C31" s="193"/>
      <c r="D31" s="193"/>
      <c r="E31" s="189"/>
      <c r="F31" s="167"/>
      <c r="G31" s="186"/>
      <c r="H31" s="179"/>
      <c r="I31" s="181" t="s">
        <v>13</v>
      </c>
      <c r="J31" s="17"/>
      <c r="K31" s="19"/>
      <c r="L31" s="19"/>
      <c r="M31" s="19"/>
      <c r="N31" s="19"/>
      <c r="O31" s="19"/>
      <c r="P31" s="19"/>
      <c r="Q31" s="19"/>
      <c r="R31" s="25"/>
      <c r="S31" s="126"/>
      <c r="T31" s="228"/>
      <c r="U31" s="93">
        <v>120</v>
      </c>
      <c r="V31" s="94">
        <v>330.6</v>
      </c>
      <c r="W31" s="58">
        <f t="shared" si="3"/>
        <v>2271.1988315520007</v>
      </c>
      <c r="X31" s="58">
        <f t="shared" si="3"/>
        <v>2333.7088911360006</v>
      </c>
      <c r="Y31" s="58">
        <f t="shared" si="3"/>
        <v>2396.21895072</v>
      </c>
      <c r="Z31" s="58">
        <f t="shared" si="3"/>
        <v>2458.7290103040004</v>
      </c>
      <c r="AA31" s="58">
        <f t="shared" si="3"/>
        <v>2542.0757564160003</v>
      </c>
      <c r="AB31" s="58">
        <f t="shared" si="3"/>
        <v>2625.422502528</v>
      </c>
      <c r="AC31" s="58">
        <f t="shared" si="3"/>
        <v>2708.76924864</v>
      </c>
      <c r="AD31" s="58">
        <f t="shared" si="3"/>
        <v>2740.0242784320003</v>
      </c>
      <c r="AE31" s="59">
        <f t="shared" si="3"/>
        <v>2771.279308224001</v>
      </c>
      <c r="AF31" s="91">
        <f t="shared" si="1"/>
        <v>0.027665526888405845</v>
      </c>
      <c r="AG31" s="92">
        <f t="shared" si="2"/>
        <v>0.46283185840707985</v>
      </c>
    </row>
    <row r="32" spans="1:33" ht="15">
      <c r="A32" s="10"/>
      <c r="B32" s="172"/>
      <c r="C32" s="193"/>
      <c r="D32" s="193"/>
      <c r="E32" s="189"/>
      <c r="F32" s="167"/>
      <c r="G32" s="186"/>
      <c r="H32" s="179"/>
      <c r="I32" s="176"/>
      <c r="J32" s="17"/>
      <c r="K32" s="19"/>
      <c r="L32" s="19"/>
      <c r="M32" s="19"/>
      <c r="N32" s="19"/>
      <c r="O32" s="19"/>
      <c r="P32" s="19"/>
      <c r="Q32" s="19"/>
      <c r="R32" s="25"/>
      <c r="S32" s="126"/>
      <c r="T32" s="228"/>
      <c r="U32" s="89">
        <v>125</v>
      </c>
      <c r="V32" s="90">
        <v>338.9</v>
      </c>
      <c r="W32" s="56">
        <f t="shared" si="3"/>
        <v>2328.219249888</v>
      </c>
      <c r="X32" s="56">
        <f t="shared" si="3"/>
        <v>2392.2986787840005</v>
      </c>
      <c r="Y32" s="56">
        <f t="shared" si="3"/>
        <v>2456.3781076799996</v>
      </c>
      <c r="Z32" s="56">
        <f t="shared" si="3"/>
        <v>2520.457536576</v>
      </c>
      <c r="AA32" s="56">
        <f t="shared" si="3"/>
        <v>2605.8967751039995</v>
      </c>
      <c r="AB32" s="56">
        <f t="shared" si="3"/>
        <v>2691.336013632</v>
      </c>
      <c r="AC32" s="56">
        <f t="shared" si="3"/>
        <v>2776.7752521600005</v>
      </c>
      <c r="AD32" s="56">
        <f t="shared" si="3"/>
        <v>2808.814966608</v>
      </c>
      <c r="AE32" s="57">
        <f t="shared" si="3"/>
        <v>2840.854681056</v>
      </c>
      <c r="AF32" s="91">
        <f t="shared" si="1"/>
        <v>0.025105868118572072</v>
      </c>
      <c r="AG32" s="92">
        <f t="shared" si="2"/>
        <v>0.4995575221238937</v>
      </c>
    </row>
    <row r="33" spans="1:33" ht="15">
      <c r="A33" s="10"/>
      <c r="B33" s="172"/>
      <c r="C33" s="193"/>
      <c r="D33" s="193"/>
      <c r="E33" s="189"/>
      <c r="F33" s="167"/>
      <c r="G33" s="186"/>
      <c r="H33" s="179"/>
      <c r="I33" s="176"/>
      <c r="J33" s="17"/>
      <c r="K33" s="19"/>
      <c r="L33" s="19"/>
      <c r="M33" s="19"/>
      <c r="N33" s="19"/>
      <c r="O33" s="19"/>
      <c r="P33" s="19"/>
      <c r="Q33" s="19"/>
      <c r="R33" s="25"/>
      <c r="S33" s="126"/>
      <c r="T33" s="228"/>
      <c r="U33" s="93">
        <v>130</v>
      </c>
      <c r="V33" s="94">
        <v>347.1</v>
      </c>
      <c r="W33" s="58">
        <f aca="true" t="shared" si="4" ref="W33:AE42">+$AG$7*(1+W$11)*$V33/100*(1+$AD$5)</f>
        <v>2384.5526752320006</v>
      </c>
      <c r="X33" s="58">
        <f t="shared" si="4"/>
        <v>2450.182565376001</v>
      </c>
      <c r="Y33" s="58">
        <f t="shared" si="4"/>
        <v>2515.81245552</v>
      </c>
      <c r="Z33" s="58">
        <f t="shared" si="4"/>
        <v>2581.442345664</v>
      </c>
      <c r="AA33" s="58">
        <f t="shared" si="4"/>
        <v>2668.9488658560003</v>
      </c>
      <c r="AB33" s="58">
        <f t="shared" si="4"/>
        <v>2756.455386048</v>
      </c>
      <c r="AC33" s="58">
        <f t="shared" si="4"/>
        <v>2843.9619062400006</v>
      </c>
      <c r="AD33" s="58">
        <f t="shared" si="4"/>
        <v>2876.7768513120004</v>
      </c>
      <c r="AE33" s="59">
        <f t="shared" si="4"/>
        <v>2909.591796384</v>
      </c>
      <c r="AF33" s="91">
        <f t="shared" si="1"/>
        <v>0.0241959280023607</v>
      </c>
      <c r="AG33" s="92">
        <f t="shared" si="2"/>
        <v>0.5358407079646017</v>
      </c>
    </row>
    <row r="34" spans="1:33" ht="15">
      <c r="A34" s="10"/>
      <c r="B34" s="172"/>
      <c r="C34" s="193"/>
      <c r="D34" s="193"/>
      <c r="E34" s="189"/>
      <c r="F34" s="167"/>
      <c r="G34" s="186"/>
      <c r="H34" s="179"/>
      <c r="I34" s="176"/>
      <c r="J34" s="20"/>
      <c r="K34" s="19"/>
      <c r="L34" s="19"/>
      <c r="M34" s="19"/>
      <c r="N34" s="19"/>
      <c r="O34" s="19"/>
      <c r="P34" s="19"/>
      <c r="Q34" s="19"/>
      <c r="R34" s="25"/>
      <c r="S34" s="126"/>
      <c r="T34" s="228"/>
      <c r="U34" s="89">
        <v>135</v>
      </c>
      <c r="V34" s="90">
        <v>355.7</v>
      </c>
      <c r="W34" s="56">
        <f t="shared" si="4"/>
        <v>2443.6340725440004</v>
      </c>
      <c r="X34" s="56">
        <f t="shared" si="4"/>
        <v>2510.8900561920004</v>
      </c>
      <c r="Y34" s="56">
        <f t="shared" si="4"/>
        <v>2578.14603984</v>
      </c>
      <c r="Z34" s="56">
        <f t="shared" si="4"/>
        <v>2645.402023488</v>
      </c>
      <c r="AA34" s="56">
        <f t="shared" si="4"/>
        <v>2735.076668352</v>
      </c>
      <c r="AB34" s="56">
        <f t="shared" si="4"/>
        <v>2824.751313216</v>
      </c>
      <c r="AC34" s="56">
        <f t="shared" si="4"/>
        <v>2914.4259580800003</v>
      </c>
      <c r="AD34" s="56">
        <f t="shared" si="4"/>
        <v>2948.053949904</v>
      </c>
      <c r="AE34" s="57">
        <f t="shared" si="4"/>
        <v>2981.6819417280003</v>
      </c>
      <c r="AF34" s="91">
        <f t="shared" si="1"/>
        <v>0.0247767214059349</v>
      </c>
      <c r="AG34" s="92">
        <f t="shared" si="2"/>
        <v>0.5738938053097344</v>
      </c>
    </row>
    <row r="35" spans="1:33" ht="15">
      <c r="A35" s="10"/>
      <c r="B35" s="172"/>
      <c r="C35" s="193"/>
      <c r="D35" s="193"/>
      <c r="E35" s="189"/>
      <c r="F35" s="167"/>
      <c r="G35" s="186"/>
      <c r="H35" s="179"/>
      <c r="I35" s="182"/>
      <c r="J35" s="174" t="s">
        <v>14</v>
      </c>
      <c r="K35" s="19"/>
      <c r="L35" s="19"/>
      <c r="M35" s="19"/>
      <c r="N35" s="19"/>
      <c r="O35" s="19"/>
      <c r="P35" s="19"/>
      <c r="Q35" s="19"/>
      <c r="R35" s="25"/>
      <c r="S35" s="126"/>
      <c r="T35" s="228"/>
      <c r="U35" s="93">
        <v>140</v>
      </c>
      <c r="V35" s="94">
        <v>364.5</v>
      </c>
      <c r="W35" s="58">
        <f t="shared" si="4"/>
        <v>2504.08945584</v>
      </c>
      <c r="X35" s="58">
        <f t="shared" si="4"/>
        <v>2573.009349120001</v>
      </c>
      <c r="Y35" s="58">
        <f t="shared" si="4"/>
        <v>2641.9292423999996</v>
      </c>
      <c r="Z35" s="58">
        <f t="shared" si="4"/>
        <v>2710.8491356800005</v>
      </c>
      <c r="AA35" s="58">
        <f t="shared" si="4"/>
        <v>2802.74232672</v>
      </c>
      <c r="AB35" s="58">
        <f t="shared" si="4"/>
        <v>2894.6355177600003</v>
      </c>
      <c r="AC35" s="58">
        <f t="shared" si="4"/>
        <v>2986.5287088000005</v>
      </c>
      <c r="AD35" s="58">
        <f t="shared" si="4"/>
        <v>3020.9886554400005</v>
      </c>
      <c r="AE35" s="59">
        <f t="shared" si="4"/>
        <v>3055.4486020800005</v>
      </c>
      <c r="AF35" s="91">
        <f t="shared" si="1"/>
        <v>0.024739949395558014</v>
      </c>
      <c r="AG35" s="92">
        <f t="shared" si="2"/>
        <v>0.6128318584070798</v>
      </c>
    </row>
    <row r="36" spans="1:33" ht="15">
      <c r="A36" s="10"/>
      <c r="B36" s="172"/>
      <c r="C36" s="193"/>
      <c r="D36" s="193"/>
      <c r="E36" s="189"/>
      <c r="F36" s="167"/>
      <c r="G36" s="186"/>
      <c r="H36" s="179"/>
      <c r="I36" s="182"/>
      <c r="J36" s="175"/>
      <c r="K36" s="19"/>
      <c r="L36" s="19"/>
      <c r="M36" s="19"/>
      <c r="N36" s="19"/>
      <c r="O36" s="19"/>
      <c r="P36" s="19"/>
      <c r="Q36" s="19"/>
      <c r="R36" s="25"/>
      <c r="S36" s="126"/>
      <c r="T36" s="228"/>
      <c r="U36" s="89">
        <v>145</v>
      </c>
      <c r="V36" s="90">
        <v>373.6</v>
      </c>
      <c r="W36" s="56">
        <f t="shared" si="4"/>
        <v>2566.605818112</v>
      </c>
      <c r="X36" s="56">
        <f t="shared" si="4"/>
        <v>2637.2463452160005</v>
      </c>
      <c r="Y36" s="56">
        <f t="shared" si="4"/>
        <v>2707.88687232</v>
      </c>
      <c r="Z36" s="56">
        <f t="shared" si="4"/>
        <v>2778.527399424</v>
      </c>
      <c r="AA36" s="56">
        <f t="shared" si="4"/>
        <v>2872.714768896001</v>
      </c>
      <c r="AB36" s="56">
        <f t="shared" si="4"/>
        <v>2966.902138368</v>
      </c>
      <c r="AC36" s="56">
        <f t="shared" si="4"/>
        <v>3061.089507840001</v>
      </c>
      <c r="AD36" s="56">
        <f t="shared" si="4"/>
        <v>3096.4097713920005</v>
      </c>
      <c r="AE36" s="57">
        <f t="shared" si="4"/>
        <v>3131.7300349440006</v>
      </c>
      <c r="AF36" s="91">
        <f t="shared" si="1"/>
        <v>0.024965706447187985</v>
      </c>
      <c r="AG36" s="92">
        <f t="shared" si="2"/>
        <v>0.6530973451327435</v>
      </c>
    </row>
    <row r="37" spans="1:33" ht="15">
      <c r="A37" s="2"/>
      <c r="B37" s="172"/>
      <c r="C37" s="193"/>
      <c r="D37" s="193"/>
      <c r="E37" s="189"/>
      <c r="F37" s="167"/>
      <c r="G37" s="186"/>
      <c r="H37" s="179"/>
      <c r="I37" s="182"/>
      <c r="J37" s="175"/>
      <c r="K37" s="19"/>
      <c r="L37" s="19"/>
      <c r="M37" s="19"/>
      <c r="N37" s="19"/>
      <c r="O37" s="19"/>
      <c r="P37" s="19"/>
      <c r="Q37" s="19"/>
      <c r="R37" s="25"/>
      <c r="S37" s="126"/>
      <c r="T37" s="228"/>
      <c r="U37" s="93">
        <v>150</v>
      </c>
      <c r="V37" s="94">
        <v>382.8</v>
      </c>
      <c r="W37" s="58">
        <f t="shared" si="4"/>
        <v>2629.809173376</v>
      </c>
      <c r="X37" s="58">
        <f t="shared" si="4"/>
        <v>2702.189242368001</v>
      </c>
      <c r="Y37" s="58">
        <f t="shared" si="4"/>
        <v>2774.56931136</v>
      </c>
      <c r="Z37" s="58">
        <f t="shared" si="4"/>
        <v>2846.9493803520004</v>
      </c>
      <c r="AA37" s="58">
        <f t="shared" si="4"/>
        <v>2943.4561390080003</v>
      </c>
      <c r="AB37" s="58">
        <f t="shared" si="4"/>
        <v>3039.9628976640006</v>
      </c>
      <c r="AC37" s="58">
        <f t="shared" si="4"/>
        <v>3136.469656320001</v>
      </c>
      <c r="AD37" s="58">
        <f t="shared" si="4"/>
        <v>3172.6596908160004</v>
      </c>
      <c r="AE37" s="59">
        <f t="shared" si="4"/>
        <v>3208.8497253120004</v>
      </c>
      <c r="AF37" s="91">
        <f t="shared" si="1"/>
        <v>0.024625267665952855</v>
      </c>
      <c r="AG37" s="92">
        <f t="shared" si="2"/>
        <v>0.6938053097345132</v>
      </c>
    </row>
    <row r="38" spans="1:33" ht="15">
      <c r="A38" s="2"/>
      <c r="B38" s="172"/>
      <c r="C38" s="193"/>
      <c r="D38" s="193"/>
      <c r="E38" s="189"/>
      <c r="F38" s="167"/>
      <c r="G38" s="186"/>
      <c r="H38" s="179"/>
      <c r="I38" s="182"/>
      <c r="J38" s="175"/>
      <c r="K38" s="19"/>
      <c r="L38" s="19"/>
      <c r="M38" s="19"/>
      <c r="N38" s="19"/>
      <c r="O38" s="19"/>
      <c r="P38" s="19"/>
      <c r="Q38" s="19"/>
      <c r="R38" s="25"/>
      <c r="S38" s="126"/>
      <c r="T38" s="228"/>
      <c r="U38" s="89">
        <v>155</v>
      </c>
      <c r="V38" s="90">
        <v>392.1</v>
      </c>
      <c r="W38" s="56">
        <f t="shared" si="4"/>
        <v>2693.6995216320006</v>
      </c>
      <c r="X38" s="56">
        <f t="shared" si="4"/>
        <v>2767.838040576001</v>
      </c>
      <c r="Y38" s="56">
        <f t="shared" si="4"/>
        <v>2841.97655952</v>
      </c>
      <c r="Z38" s="56">
        <f t="shared" si="4"/>
        <v>2916.115078464001</v>
      </c>
      <c r="AA38" s="56">
        <f t="shared" si="4"/>
        <v>3014.9664370560004</v>
      </c>
      <c r="AB38" s="56">
        <f t="shared" si="4"/>
        <v>3113.817795648</v>
      </c>
      <c r="AC38" s="56">
        <f t="shared" si="4"/>
        <v>3212.669154240001</v>
      </c>
      <c r="AD38" s="56">
        <f t="shared" si="4"/>
        <v>3249.7384137120002</v>
      </c>
      <c r="AE38" s="57">
        <f t="shared" si="4"/>
        <v>3286.8076731840006</v>
      </c>
      <c r="AF38" s="91">
        <f t="shared" si="1"/>
        <v>0.02429467084639514</v>
      </c>
      <c r="AG38" s="92">
        <f t="shared" si="2"/>
        <v>0.7349557522123895</v>
      </c>
    </row>
    <row r="39" spans="1:33" ht="15">
      <c r="A39" s="2"/>
      <c r="B39" s="173"/>
      <c r="C39" s="194"/>
      <c r="D39" s="194"/>
      <c r="E39" s="190"/>
      <c r="F39" s="167"/>
      <c r="G39" s="186"/>
      <c r="H39" s="179"/>
      <c r="I39" s="182"/>
      <c r="J39" s="176"/>
      <c r="K39" s="209" t="s">
        <v>15</v>
      </c>
      <c r="L39" s="19"/>
      <c r="M39" s="19"/>
      <c r="N39" s="19"/>
      <c r="O39" s="19"/>
      <c r="P39" s="19"/>
      <c r="Q39" s="19"/>
      <c r="R39" s="25"/>
      <c r="S39" s="126"/>
      <c r="T39" s="228"/>
      <c r="U39" s="93">
        <v>160</v>
      </c>
      <c r="V39" s="94">
        <v>403</v>
      </c>
      <c r="W39" s="58">
        <f t="shared" si="4"/>
        <v>2768.58175776</v>
      </c>
      <c r="X39" s="58">
        <f t="shared" si="4"/>
        <v>2844.7812556800004</v>
      </c>
      <c r="Y39" s="58">
        <f t="shared" si="4"/>
        <v>2920.9807536000003</v>
      </c>
      <c r="Z39" s="58">
        <f t="shared" si="4"/>
        <v>2997.18025152</v>
      </c>
      <c r="AA39" s="58">
        <f t="shared" si="4"/>
        <v>3098.7795820800006</v>
      </c>
      <c r="AB39" s="58">
        <f t="shared" si="4"/>
        <v>3200.3789126400006</v>
      </c>
      <c r="AC39" s="58">
        <f t="shared" si="4"/>
        <v>3301.978243200001</v>
      </c>
      <c r="AD39" s="58">
        <f t="shared" si="4"/>
        <v>3340.07799216</v>
      </c>
      <c r="AE39" s="59">
        <f t="shared" si="4"/>
        <v>3378.1777411200005</v>
      </c>
      <c r="AF39" s="91">
        <f t="shared" si="1"/>
        <v>0.02779903085947466</v>
      </c>
      <c r="AG39" s="92">
        <f t="shared" si="2"/>
        <v>0.7831858407079646</v>
      </c>
    </row>
    <row r="40" spans="1:33" ht="15">
      <c r="A40" s="2"/>
      <c r="B40" s="2"/>
      <c r="C40" s="12"/>
      <c r="D40" s="6"/>
      <c r="E40" s="12"/>
      <c r="F40" s="167"/>
      <c r="G40" s="186"/>
      <c r="H40" s="179"/>
      <c r="I40" s="182"/>
      <c r="J40" s="176"/>
      <c r="K40" s="210"/>
      <c r="L40" s="19"/>
      <c r="M40" s="19"/>
      <c r="N40" s="19"/>
      <c r="O40" s="19"/>
      <c r="P40" s="19"/>
      <c r="Q40" s="19"/>
      <c r="R40" s="25"/>
      <c r="S40" s="126"/>
      <c r="T40" s="228"/>
      <c r="U40" s="89">
        <v>165</v>
      </c>
      <c r="V40" s="90">
        <v>412.7</v>
      </c>
      <c r="W40" s="56">
        <f t="shared" si="4"/>
        <v>2835.2200779840005</v>
      </c>
      <c r="X40" s="56">
        <f t="shared" si="4"/>
        <v>2913.2536581120007</v>
      </c>
      <c r="Y40" s="56">
        <f t="shared" si="4"/>
        <v>2991.2872382399996</v>
      </c>
      <c r="Z40" s="56">
        <f t="shared" si="4"/>
        <v>3069.3208183680003</v>
      </c>
      <c r="AA40" s="56">
        <f t="shared" si="4"/>
        <v>3173.365591872</v>
      </c>
      <c r="AB40" s="56">
        <f t="shared" si="4"/>
        <v>3277.410365376</v>
      </c>
      <c r="AC40" s="56">
        <f t="shared" si="4"/>
        <v>3381.4551388800005</v>
      </c>
      <c r="AD40" s="56">
        <f t="shared" si="4"/>
        <v>3420.4719289440004</v>
      </c>
      <c r="AE40" s="57">
        <f t="shared" si="4"/>
        <v>3459.4887190080008</v>
      </c>
      <c r="AF40" s="91">
        <f t="shared" si="1"/>
        <v>0.024069478908188557</v>
      </c>
      <c r="AG40" s="92">
        <f t="shared" si="2"/>
        <v>0.8261061946902657</v>
      </c>
    </row>
    <row r="41" spans="1:33" ht="15">
      <c r="A41" s="2"/>
      <c r="B41" s="2"/>
      <c r="C41" s="12"/>
      <c r="D41" s="6"/>
      <c r="E41" s="12"/>
      <c r="F41" s="167"/>
      <c r="G41" s="186"/>
      <c r="H41" s="179"/>
      <c r="I41" s="182"/>
      <c r="J41" s="176"/>
      <c r="K41" s="210"/>
      <c r="L41" s="19"/>
      <c r="M41" s="19"/>
      <c r="N41" s="19"/>
      <c r="O41" s="19"/>
      <c r="P41" s="19"/>
      <c r="Q41" s="19"/>
      <c r="R41" s="25"/>
      <c r="S41" s="126"/>
      <c r="T41" s="228"/>
      <c r="U41" s="93">
        <v>170</v>
      </c>
      <c r="V41" s="94">
        <v>422.8</v>
      </c>
      <c r="W41" s="58">
        <f t="shared" si="4"/>
        <v>2904.6063701760004</v>
      </c>
      <c r="X41" s="58">
        <f t="shared" si="4"/>
        <v>2984.5496647680006</v>
      </c>
      <c r="Y41" s="58">
        <f t="shared" si="4"/>
        <v>3064.49295936</v>
      </c>
      <c r="Z41" s="58">
        <f t="shared" si="4"/>
        <v>3144.4362539520002</v>
      </c>
      <c r="AA41" s="58">
        <f t="shared" si="4"/>
        <v>3251.0273134080003</v>
      </c>
      <c r="AB41" s="58">
        <f t="shared" si="4"/>
        <v>3357.618372864001</v>
      </c>
      <c r="AC41" s="58">
        <f t="shared" si="4"/>
        <v>3464.2094323200013</v>
      </c>
      <c r="AD41" s="58">
        <f t="shared" si="4"/>
        <v>3504.1810796160003</v>
      </c>
      <c r="AE41" s="59">
        <f t="shared" si="4"/>
        <v>3544.1527269120006</v>
      </c>
      <c r="AF41" s="91">
        <f t="shared" si="1"/>
        <v>0.02447298279622001</v>
      </c>
      <c r="AG41" s="92">
        <f t="shared" si="2"/>
        <v>0.8707964601769913</v>
      </c>
    </row>
    <row r="42" spans="1:33" ht="15">
      <c r="A42" s="2"/>
      <c r="B42" s="2"/>
      <c r="C42" s="12"/>
      <c r="D42" s="2"/>
      <c r="E42" s="12"/>
      <c r="F42" s="167"/>
      <c r="G42" s="186"/>
      <c r="H42" s="179"/>
      <c r="I42" s="182"/>
      <c r="J42" s="176"/>
      <c r="K42" s="210"/>
      <c r="L42" s="19"/>
      <c r="M42" s="19"/>
      <c r="N42" s="19"/>
      <c r="O42" s="19"/>
      <c r="P42" s="19"/>
      <c r="Q42" s="19"/>
      <c r="R42" s="25"/>
      <c r="S42" s="126"/>
      <c r="T42" s="228"/>
      <c r="U42" s="89">
        <v>175</v>
      </c>
      <c r="V42" s="90">
        <v>433.3</v>
      </c>
      <c r="W42" s="56">
        <f t="shared" si="4"/>
        <v>2976.7406343360003</v>
      </c>
      <c r="X42" s="56">
        <f t="shared" si="4"/>
        <v>3058.6692756480006</v>
      </c>
      <c r="Y42" s="56">
        <f t="shared" si="4"/>
        <v>3140.5979169599996</v>
      </c>
      <c r="Z42" s="56">
        <f t="shared" si="4"/>
        <v>3222.5265582720003</v>
      </c>
      <c r="AA42" s="56">
        <f t="shared" si="4"/>
        <v>3331.7647466880007</v>
      </c>
      <c r="AB42" s="56">
        <f t="shared" si="4"/>
        <v>3441.0029351040002</v>
      </c>
      <c r="AC42" s="56">
        <f t="shared" si="4"/>
        <v>3550.2411235200007</v>
      </c>
      <c r="AD42" s="56">
        <f t="shared" si="4"/>
        <v>3591.2054441760006</v>
      </c>
      <c r="AE42" s="57">
        <f t="shared" si="4"/>
        <v>3632.169764832</v>
      </c>
      <c r="AF42" s="91">
        <f t="shared" si="1"/>
        <v>0.024834437086092453</v>
      </c>
      <c r="AG42" s="92">
        <f t="shared" si="2"/>
        <v>0.9172566371681414</v>
      </c>
    </row>
    <row r="43" spans="1:33" ht="15">
      <c r="A43" s="2"/>
      <c r="B43" s="2"/>
      <c r="C43" s="12"/>
      <c r="D43" s="2"/>
      <c r="E43" s="12"/>
      <c r="F43" s="167"/>
      <c r="G43" s="186"/>
      <c r="H43" s="179"/>
      <c r="I43" s="182"/>
      <c r="J43" s="176"/>
      <c r="K43" s="211"/>
      <c r="L43" s="213" t="s">
        <v>16</v>
      </c>
      <c r="M43" s="17"/>
      <c r="N43" s="19"/>
      <c r="O43" s="19"/>
      <c r="P43" s="19"/>
      <c r="Q43" s="19"/>
      <c r="R43" s="25"/>
      <c r="S43" s="126"/>
      <c r="T43" s="228"/>
      <c r="U43" s="93">
        <v>180</v>
      </c>
      <c r="V43" s="94">
        <v>444</v>
      </c>
      <c r="W43" s="58">
        <f aca="true" t="shared" si="5" ref="W43:AE52">+$AG$7*(1+W$11)*$V43/100*(1+$AD$5)</f>
        <v>3050.2488844800005</v>
      </c>
      <c r="X43" s="58">
        <f t="shared" si="5"/>
        <v>3134.200688640001</v>
      </c>
      <c r="Y43" s="58">
        <f t="shared" si="5"/>
        <v>3218.1524928</v>
      </c>
      <c r="Z43" s="58">
        <f t="shared" si="5"/>
        <v>3302.10429696</v>
      </c>
      <c r="AA43" s="58">
        <f t="shared" si="5"/>
        <v>3414.04003584</v>
      </c>
      <c r="AB43" s="58">
        <f t="shared" si="5"/>
        <v>3525.97577472</v>
      </c>
      <c r="AC43" s="58">
        <f t="shared" si="5"/>
        <v>3637.911513600001</v>
      </c>
      <c r="AD43" s="58">
        <f t="shared" si="5"/>
        <v>3679.88741568</v>
      </c>
      <c r="AE43" s="59">
        <f t="shared" si="5"/>
        <v>3721.8633177600004</v>
      </c>
      <c r="AF43" s="91">
        <f t="shared" si="1"/>
        <v>0.02469420724671134</v>
      </c>
      <c r="AG43" s="92">
        <f t="shared" si="2"/>
        <v>0.9646017699115044</v>
      </c>
    </row>
    <row r="44" spans="1:33" ht="15">
      <c r="A44" s="2"/>
      <c r="B44" s="2"/>
      <c r="C44" s="12"/>
      <c r="D44" s="2"/>
      <c r="E44" s="12"/>
      <c r="F44" s="167"/>
      <c r="G44" s="186"/>
      <c r="H44" s="179"/>
      <c r="I44" s="182"/>
      <c r="J44" s="176"/>
      <c r="K44" s="211"/>
      <c r="L44" s="214"/>
      <c r="M44" s="17"/>
      <c r="N44" s="19"/>
      <c r="O44" s="19"/>
      <c r="P44" s="19"/>
      <c r="Q44" s="19"/>
      <c r="R44" s="25"/>
      <c r="S44" s="126"/>
      <c r="T44" s="228"/>
      <c r="U44" s="89">
        <v>185</v>
      </c>
      <c r="V44" s="90">
        <v>454.9</v>
      </c>
      <c r="W44" s="56">
        <f t="shared" si="5"/>
        <v>3125.131120608</v>
      </c>
      <c r="X44" s="56">
        <f t="shared" si="5"/>
        <v>3211.1439037440005</v>
      </c>
      <c r="Y44" s="56">
        <f t="shared" si="5"/>
        <v>3297.1566868800005</v>
      </c>
      <c r="Z44" s="56">
        <f t="shared" si="5"/>
        <v>3383.169470016</v>
      </c>
      <c r="AA44" s="56">
        <f t="shared" si="5"/>
        <v>3497.8531808640005</v>
      </c>
      <c r="AB44" s="56">
        <f t="shared" si="5"/>
        <v>3612.5368917119995</v>
      </c>
      <c r="AC44" s="56">
        <f t="shared" si="5"/>
        <v>3727.2206025600008</v>
      </c>
      <c r="AD44" s="56">
        <f t="shared" si="5"/>
        <v>3770.226994128</v>
      </c>
      <c r="AE44" s="57">
        <f t="shared" si="5"/>
        <v>3813.233385696001</v>
      </c>
      <c r="AF44" s="91">
        <f t="shared" si="1"/>
        <v>0.024549549549549576</v>
      </c>
      <c r="AG44" s="92">
        <f t="shared" si="2"/>
        <v>1.01283185840708</v>
      </c>
    </row>
    <row r="45" spans="1:33" ht="15">
      <c r="A45" s="2"/>
      <c r="B45" s="2"/>
      <c r="C45" s="2"/>
      <c r="D45" s="2"/>
      <c r="E45" s="12"/>
      <c r="F45" s="167"/>
      <c r="G45" s="186"/>
      <c r="H45" s="179"/>
      <c r="I45" s="182"/>
      <c r="J45" s="176"/>
      <c r="K45" s="211"/>
      <c r="L45" s="214"/>
      <c r="M45" s="17"/>
      <c r="N45" s="19"/>
      <c r="O45" s="19"/>
      <c r="P45" s="19"/>
      <c r="Q45" s="19"/>
      <c r="R45" s="25"/>
      <c r="S45" s="126"/>
      <c r="T45" s="228"/>
      <c r="U45" s="93">
        <v>190</v>
      </c>
      <c r="V45" s="94">
        <v>466.1</v>
      </c>
      <c r="W45" s="58">
        <f t="shared" si="5"/>
        <v>3202.0743357120004</v>
      </c>
      <c r="X45" s="58">
        <f t="shared" si="5"/>
        <v>3290.204822016001</v>
      </c>
      <c r="Y45" s="58">
        <f t="shared" si="5"/>
        <v>3378.3353083200004</v>
      </c>
      <c r="Z45" s="58">
        <f t="shared" si="5"/>
        <v>3466.4657946240004</v>
      </c>
      <c r="AA45" s="58">
        <f t="shared" si="5"/>
        <v>3583.9731096960004</v>
      </c>
      <c r="AB45" s="58">
        <f t="shared" si="5"/>
        <v>3701.480424768001</v>
      </c>
      <c r="AC45" s="58">
        <f t="shared" si="5"/>
        <v>3818.987739840001</v>
      </c>
      <c r="AD45" s="58">
        <f t="shared" si="5"/>
        <v>3863.0529829920006</v>
      </c>
      <c r="AE45" s="59">
        <f t="shared" si="5"/>
        <v>3907.1182261440003</v>
      </c>
      <c r="AF45" s="91">
        <f t="shared" si="1"/>
        <v>0.024620795779292104</v>
      </c>
      <c r="AG45" s="92">
        <f t="shared" si="2"/>
        <v>1.0623893805309734</v>
      </c>
    </row>
    <row r="46" spans="1:33" ht="15">
      <c r="A46" s="53"/>
      <c r="B46" s="9"/>
      <c r="C46" s="9"/>
      <c r="D46" s="9"/>
      <c r="E46" s="9"/>
      <c r="F46" s="167"/>
      <c r="G46" s="186"/>
      <c r="H46" s="179"/>
      <c r="I46" s="182"/>
      <c r="J46" s="176"/>
      <c r="K46" s="211"/>
      <c r="L46" s="214"/>
      <c r="M46" s="20"/>
      <c r="N46" s="19"/>
      <c r="O46" s="19"/>
      <c r="P46" s="19"/>
      <c r="Q46" s="19"/>
      <c r="R46" s="25"/>
      <c r="S46" s="126"/>
      <c r="T46" s="228"/>
      <c r="U46" s="89">
        <v>195</v>
      </c>
      <c r="V46" s="90">
        <v>477.6</v>
      </c>
      <c r="W46" s="56">
        <f t="shared" si="5"/>
        <v>3281.0785297920006</v>
      </c>
      <c r="X46" s="56">
        <f t="shared" si="5"/>
        <v>3371.383443456001</v>
      </c>
      <c r="Y46" s="56">
        <f t="shared" si="5"/>
        <v>3461.68835712</v>
      </c>
      <c r="Z46" s="56">
        <f t="shared" si="5"/>
        <v>3551.9932707840007</v>
      </c>
      <c r="AA46" s="56">
        <f t="shared" si="5"/>
        <v>3672.3998223360004</v>
      </c>
      <c r="AB46" s="56">
        <f t="shared" si="5"/>
        <v>3792.8063738880005</v>
      </c>
      <c r="AC46" s="56">
        <f t="shared" si="5"/>
        <v>3913.2129254400006</v>
      </c>
      <c r="AD46" s="56">
        <f t="shared" si="5"/>
        <v>3958.3653822720007</v>
      </c>
      <c r="AE46" s="57">
        <f t="shared" si="5"/>
        <v>4003.517839104001</v>
      </c>
      <c r="AF46" s="91">
        <f aca="true" t="shared" si="6" ref="AF46:AF77">+AE46/AE45-1</f>
        <v>0.024672816992061808</v>
      </c>
      <c r="AG46" s="92">
        <f aca="true" t="shared" si="7" ref="AG46:AG77">+AE46/$AE$13-1</f>
        <v>1.1132743362831858</v>
      </c>
    </row>
    <row r="47" spans="1:33" ht="15">
      <c r="A47" s="53"/>
      <c r="B47" s="12"/>
      <c r="C47" s="9"/>
      <c r="D47" s="9"/>
      <c r="E47" s="9"/>
      <c r="F47" s="167"/>
      <c r="G47" s="186"/>
      <c r="H47" s="179"/>
      <c r="I47" s="182"/>
      <c r="J47" s="176"/>
      <c r="K47" s="211"/>
      <c r="L47" s="215"/>
      <c r="M47" s="213" t="s">
        <v>17</v>
      </c>
      <c r="N47" s="17"/>
      <c r="O47" s="19"/>
      <c r="P47" s="19"/>
      <c r="Q47" s="19"/>
      <c r="R47" s="25"/>
      <c r="S47" s="126"/>
      <c r="T47" s="228"/>
      <c r="U47" s="93">
        <v>200</v>
      </c>
      <c r="V47" s="94">
        <v>489.3</v>
      </c>
      <c r="W47" s="58">
        <f t="shared" si="5"/>
        <v>3361.4567098560005</v>
      </c>
      <c r="X47" s="58">
        <f t="shared" si="5"/>
        <v>3453.9738670080014</v>
      </c>
      <c r="Y47" s="58">
        <f t="shared" si="5"/>
        <v>3546.4910241600005</v>
      </c>
      <c r="Z47" s="58">
        <f t="shared" si="5"/>
        <v>3639.008181312</v>
      </c>
      <c r="AA47" s="58">
        <f t="shared" si="5"/>
        <v>3762.364390848</v>
      </c>
      <c r="AB47" s="58">
        <f t="shared" si="5"/>
        <v>3885.720600384</v>
      </c>
      <c r="AC47" s="58">
        <f t="shared" si="5"/>
        <v>4009.0768099200004</v>
      </c>
      <c r="AD47" s="58">
        <f t="shared" si="5"/>
        <v>4055.3353884960006</v>
      </c>
      <c r="AE47" s="59">
        <f t="shared" si="5"/>
        <v>4101.593967072001</v>
      </c>
      <c r="AF47" s="91">
        <f t="shared" si="6"/>
        <v>0.02449748743718594</v>
      </c>
      <c r="AG47" s="92">
        <f t="shared" si="7"/>
        <v>1.1650442477876108</v>
      </c>
    </row>
    <row r="48" spans="1:33" ht="15">
      <c r="A48" s="53"/>
      <c r="B48" s="12"/>
      <c r="C48" s="9"/>
      <c r="D48" s="9"/>
      <c r="E48" s="9"/>
      <c r="F48" s="167"/>
      <c r="G48" s="186"/>
      <c r="H48" s="179"/>
      <c r="I48" s="182"/>
      <c r="J48" s="176"/>
      <c r="K48" s="211"/>
      <c r="L48" s="215"/>
      <c r="M48" s="214"/>
      <c r="N48" s="17"/>
      <c r="O48" s="19"/>
      <c r="P48" s="19"/>
      <c r="Q48" s="19"/>
      <c r="R48" s="25"/>
      <c r="S48" s="126"/>
      <c r="T48" s="228"/>
      <c r="U48" s="89">
        <v>205</v>
      </c>
      <c r="V48" s="90">
        <v>501.5</v>
      </c>
      <c r="W48" s="56">
        <f t="shared" si="5"/>
        <v>3445.26985488</v>
      </c>
      <c r="X48" s="56">
        <f t="shared" si="5"/>
        <v>3540.093795840001</v>
      </c>
      <c r="Y48" s="56">
        <f t="shared" si="5"/>
        <v>3634.9177368</v>
      </c>
      <c r="Z48" s="56">
        <f t="shared" si="5"/>
        <v>3729.7416777600006</v>
      </c>
      <c r="AA48" s="56">
        <f t="shared" si="5"/>
        <v>3856.1735990399998</v>
      </c>
      <c r="AB48" s="56">
        <f t="shared" si="5"/>
        <v>3982.6055203200003</v>
      </c>
      <c r="AC48" s="56">
        <f t="shared" si="5"/>
        <v>4109.037441600001</v>
      </c>
      <c r="AD48" s="56">
        <f t="shared" si="5"/>
        <v>4156.449412080001</v>
      </c>
      <c r="AE48" s="57">
        <f t="shared" si="5"/>
        <v>4203.8613825600005</v>
      </c>
      <c r="AF48" s="91">
        <f t="shared" si="6"/>
        <v>0.02493357858164713</v>
      </c>
      <c r="AG48" s="92">
        <f t="shared" si="7"/>
        <v>1.2190265486725664</v>
      </c>
    </row>
    <row r="49" spans="1:33" ht="15">
      <c r="A49" s="53"/>
      <c r="B49" s="12"/>
      <c r="C49" s="9"/>
      <c r="D49" s="9"/>
      <c r="E49" s="9"/>
      <c r="F49" s="167"/>
      <c r="G49" s="186"/>
      <c r="H49" s="179"/>
      <c r="I49" s="182"/>
      <c r="J49" s="176"/>
      <c r="K49" s="211"/>
      <c r="L49" s="215"/>
      <c r="M49" s="214"/>
      <c r="N49" s="17"/>
      <c r="O49" s="19"/>
      <c r="P49" s="19"/>
      <c r="Q49" s="19"/>
      <c r="R49" s="25"/>
      <c r="S49" s="126"/>
      <c r="T49" s="228"/>
      <c r="U49" s="93">
        <v>210</v>
      </c>
      <c r="V49" s="94">
        <v>513.9</v>
      </c>
      <c r="W49" s="58">
        <f t="shared" si="5"/>
        <v>3530.456985888</v>
      </c>
      <c r="X49" s="58">
        <f t="shared" si="5"/>
        <v>3627.625526784001</v>
      </c>
      <c r="Y49" s="58">
        <f t="shared" si="5"/>
        <v>3724.7940676799994</v>
      </c>
      <c r="Z49" s="58">
        <f t="shared" si="5"/>
        <v>3821.9626085759996</v>
      </c>
      <c r="AA49" s="58">
        <f t="shared" si="5"/>
        <v>3951.520663104</v>
      </c>
      <c r="AB49" s="58">
        <f t="shared" si="5"/>
        <v>4081.078717632</v>
      </c>
      <c r="AC49" s="58">
        <f t="shared" si="5"/>
        <v>4210.636772160001</v>
      </c>
      <c r="AD49" s="58">
        <f t="shared" si="5"/>
        <v>4259.221042608</v>
      </c>
      <c r="AE49" s="59">
        <f t="shared" si="5"/>
        <v>4307.805313056</v>
      </c>
      <c r="AF49" s="91">
        <f t="shared" si="6"/>
        <v>0.02472582253240274</v>
      </c>
      <c r="AG49" s="92">
        <f t="shared" si="7"/>
        <v>1.2738938053097342</v>
      </c>
    </row>
    <row r="50" spans="1:33" ht="15">
      <c r="A50" s="53"/>
      <c r="B50" s="12"/>
      <c r="C50" s="9"/>
      <c r="D50" s="9"/>
      <c r="E50" s="9"/>
      <c r="F50" s="167"/>
      <c r="G50" s="186"/>
      <c r="H50" s="179"/>
      <c r="I50" s="182"/>
      <c r="J50" s="176"/>
      <c r="K50" s="211"/>
      <c r="L50" s="215"/>
      <c r="M50" s="214"/>
      <c r="N50" s="20"/>
      <c r="O50" s="19"/>
      <c r="P50" s="19"/>
      <c r="Q50" s="19"/>
      <c r="R50" s="25"/>
      <c r="S50" s="126"/>
      <c r="T50" s="228"/>
      <c r="U50" s="89">
        <v>215</v>
      </c>
      <c r="V50" s="90">
        <v>526.5</v>
      </c>
      <c r="W50" s="56">
        <f t="shared" si="5"/>
        <v>3617.0181028800002</v>
      </c>
      <c r="X50" s="56">
        <f t="shared" si="5"/>
        <v>3716.569059840001</v>
      </c>
      <c r="Y50" s="56">
        <f t="shared" si="5"/>
        <v>3816.1200168</v>
      </c>
      <c r="Z50" s="56">
        <f t="shared" si="5"/>
        <v>3915.670973760001</v>
      </c>
      <c r="AA50" s="56">
        <f t="shared" si="5"/>
        <v>4048.40558304</v>
      </c>
      <c r="AB50" s="56">
        <f t="shared" si="5"/>
        <v>4181.14019232</v>
      </c>
      <c r="AC50" s="56">
        <f t="shared" si="5"/>
        <v>4313.874801600001</v>
      </c>
      <c r="AD50" s="56">
        <f t="shared" si="5"/>
        <v>4363.65028008</v>
      </c>
      <c r="AE50" s="57">
        <f t="shared" si="5"/>
        <v>4413.425758560001</v>
      </c>
      <c r="AF50" s="91">
        <f t="shared" si="6"/>
        <v>0.024518388791593848</v>
      </c>
      <c r="AG50" s="92">
        <f t="shared" si="7"/>
        <v>1.329646017699115</v>
      </c>
    </row>
    <row r="51" spans="1:33" ht="15">
      <c r="A51" s="53"/>
      <c r="B51" s="12"/>
      <c r="C51" s="12"/>
      <c r="D51" s="9"/>
      <c r="E51" s="9"/>
      <c r="F51" s="167"/>
      <c r="G51" s="186"/>
      <c r="H51" s="179"/>
      <c r="I51" s="182"/>
      <c r="J51" s="176"/>
      <c r="K51" s="211"/>
      <c r="L51" s="215"/>
      <c r="M51" s="215"/>
      <c r="N51" s="213" t="s">
        <v>18</v>
      </c>
      <c r="O51" s="17"/>
      <c r="P51" s="19"/>
      <c r="Q51" s="19"/>
      <c r="R51" s="25"/>
      <c r="S51" s="126"/>
      <c r="T51" s="228"/>
      <c r="U51" s="93">
        <v>220</v>
      </c>
      <c r="V51" s="94">
        <v>539.4</v>
      </c>
      <c r="W51" s="58">
        <f t="shared" si="5"/>
        <v>3705.6401988480006</v>
      </c>
      <c r="X51" s="58">
        <f t="shared" si="5"/>
        <v>3807.630296064001</v>
      </c>
      <c r="Y51" s="58">
        <f t="shared" si="5"/>
        <v>3909.62039328</v>
      </c>
      <c r="Z51" s="58">
        <f t="shared" si="5"/>
        <v>4011.6104904960002</v>
      </c>
      <c r="AA51" s="58">
        <f t="shared" si="5"/>
        <v>4147.597286784</v>
      </c>
      <c r="AB51" s="58">
        <f t="shared" si="5"/>
        <v>4283.584083072</v>
      </c>
      <c r="AC51" s="58">
        <f t="shared" si="5"/>
        <v>4419.570879360001</v>
      </c>
      <c r="AD51" s="58">
        <f t="shared" si="5"/>
        <v>4470.565927967999</v>
      </c>
      <c r="AE51" s="59">
        <f t="shared" si="5"/>
        <v>4521.560976576001</v>
      </c>
      <c r="AF51" s="91">
        <f t="shared" si="6"/>
        <v>0.024501424501424562</v>
      </c>
      <c r="AG51" s="92">
        <f t="shared" si="7"/>
        <v>1.3867256637168142</v>
      </c>
    </row>
    <row r="52" spans="1:33" ht="15">
      <c r="A52" s="53"/>
      <c r="B52" s="12"/>
      <c r="C52" s="12"/>
      <c r="D52" s="9"/>
      <c r="E52" s="9"/>
      <c r="F52" s="167"/>
      <c r="G52" s="186"/>
      <c r="H52" s="179"/>
      <c r="I52" s="182"/>
      <c r="J52" s="176"/>
      <c r="K52" s="211"/>
      <c r="L52" s="215"/>
      <c r="M52" s="215"/>
      <c r="N52" s="214"/>
      <c r="O52" s="17"/>
      <c r="P52" s="19"/>
      <c r="Q52" s="19"/>
      <c r="R52" s="25"/>
      <c r="S52" s="126"/>
      <c r="T52" s="228"/>
      <c r="U52" s="89">
        <v>225</v>
      </c>
      <c r="V52" s="90">
        <v>552.9</v>
      </c>
      <c r="W52" s="56">
        <f t="shared" si="5"/>
        <v>3798.384252768</v>
      </c>
      <c r="X52" s="56">
        <f t="shared" si="5"/>
        <v>3902.9269386240007</v>
      </c>
      <c r="Y52" s="56">
        <f t="shared" si="5"/>
        <v>4007.4696244799998</v>
      </c>
      <c r="Z52" s="56">
        <f t="shared" si="5"/>
        <v>4112.012310336</v>
      </c>
      <c r="AA52" s="56">
        <f t="shared" si="5"/>
        <v>4251.402558144001</v>
      </c>
      <c r="AB52" s="56">
        <f t="shared" si="5"/>
        <v>4390.792805952</v>
      </c>
      <c r="AC52" s="56">
        <f t="shared" si="5"/>
        <v>4530.183053760001</v>
      </c>
      <c r="AD52" s="56">
        <f t="shared" si="5"/>
        <v>4582.454396688</v>
      </c>
      <c r="AE52" s="57">
        <f t="shared" si="5"/>
        <v>4634.725739616</v>
      </c>
      <c r="AF52" s="91">
        <f t="shared" si="6"/>
        <v>0.02502780867630694</v>
      </c>
      <c r="AG52" s="92">
        <f t="shared" si="7"/>
        <v>1.4464601769911503</v>
      </c>
    </row>
    <row r="53" spans="1:33" ht="15">
      <c r="A53" s="53"/>
      <c r="B53" s="12"/>
      <c r="C53" s="12"/>
      <c r="D53" s="9"/>
      <c r="E53" s="9"/>
      <c r="F53" s="167"/>
      <c r="G53" s="186"/>
      <c r="H53" s="179"/>
      <c r="I53" s="182"/>
      <c r="J53" s="176"/>
      <c r="K53" s="211"/>
      <c r="L53" s="215"/>
      <c r="M53" s="215"/>
      <c r="N53" s="214"/>
      <c r="O53" s="17"/>
      <c r="P53" s="19"/>
      <c r="Q53" s="19"/>
      <c r="R53" s="25"/>
      <c r="S53" s="126"/>
      <c r="T53" s="228"/>
      <c r="U53" s="93">
        <v>230</v>
      </c>
      <c r="V53" s="94">
        <v>566.5</v>
      </c>
      <c r="W53" s="58">
        <f aca="true" t="shared" si="8" ref="W53:AE62">+$AG$7*(1+W$11)*$V53/100*(1+$AD$5)</f>
        <v>3891.8152996800004</v>
      </c>
      <c r="X53" s="58">
        <f t="shared" si="8"/>
        <v>3998.9294822400007</v>
      </c>
      <c r="Y53" s="58">
        <f t="shared" si="8"/>
        <v>4106.0436647999995</v>
      </c>
      <c r="Z53" s="58">
        <f t="shared" si="8"/>
        <v>4213.157847360001</v>
      </c>
      <c r="AA53" s="58">
        <f t="shared" si="8"/>
        <v>4355.976757440001</v>
      </c>
      <c r="AB53" s="58">
        <f t="shared" si="8"/>
        <v>4498.79566752</v>
      </c>
      <c r="AC53" s="58">
        <f t="shared" si="8"/>
        <v>4641.614577600001</v>
      </c>
      <c r="AD53" s="58">
        <f t="shared" si="8"/>
        <v>4695.171668880001</v>
      </c>
      <c r="AE53" s="59">
        <f t="shared" si="8"/>
        <v>4748.728760160001</v>
      </c>
      <c r="AF53" s="91">
        <f t="shared" si="6"/>
        <v>0.024597576415265054</v>
      </c>
      <c r="AG53" s="92">
        <f t="shared" si="7"/>
        <v>1.506637168141593</v>
      </c>
    </row>
    <row r="54" spans="1:33" ht="15">
      <c r="A54" s="53"/>
      <c r="B54" s="12"/>
      <c r="C54" s="12"/>
      <c r="D54" s="9"/>
      <c r="E54" s="9"/>
      <c r="F54" s="167"/>
      <c r="G54" s="186"/>
      <c r="H54" s="179"/>
      <c r="I54" s="182"/>
      <c r="J54" s="176"/>
      <c r="K54" s="211"/>
      <c r="L54" s="215"/>
      <c r="M54" s="215"/>
      <c r="N54" s="214"/>
      <c r="O54" s="20"/>
      <c r="P54" s="19"/>
      <c r="Q54" s="19"/>
      <c r="R54" s="25"/>
      <c r="S54" s="126"/>
      <c r="T54" s="228"/>
      <c r="U54" s="89">
        <v>235</v>
      </c>
      <c r="V54" s="90">
        <v>580.6</v>
      </c>
      <c r="W54" s="56">
        <f t="shared" si="8"/>
        <v>3988.6813115520004</v>
      </c>
      <c r="X54" s="56">
        <f t="shared" si="8"/>
        <v>4098.461531136001</v>
      </c>
      <c r="Y54" s="56">
        <f t="shared" si="8"/>
        <v>4208.241750720001</v>
      </c>
      <c r="Z54" s="56">
        <f t="shared" si="8"/>
        <v>4318.021970304</v>
      </c>
      <c r="AA54" s="56">
        <f t="shared" si="8"/>
        <v>4464.395596416001</v>
      </c>
      <c r="AB54" s="56">
        <f t="shared" si="8"/>
        <v>4610.769222528001</v>
      </c>
      <c r="AC54" s="56">
        <f t="shared" si="8"/>
        <v>4757.142848640001</v>
      </c>
      <c r="AD54" s="56">
        <f t="shared" si="8"/>
        <v>4812.032958432001</v>
      </c>
      <c r="AE54" s="57">
        <f t="shared" si="8"/>
        <v>4866.923068224</v>
      </c>
      <c r="AF54" s="91">
        <f t="shared" si="6"/>
        <v>0.02488967343336257</v>
      </c>
      <c r="AG54" s="92">
        <f t="shared" si="7"/>
        <v>1.569026548672566</v>
      </c>
    </row>
    <row r="55" spans="1:33" ht="15">
      <c r="A55" s="53"/>
      <c r="B55" s="12"/>
      <c r="C55" s="12"/>
      <c r="D55" s="12"/>
      <c r="E55" s="9"/>
      <c r="F55" s="168"/>
      <c r="G55" s="187"/>
      <c r="H55" s="180"/>
      <c r="I55" s="183"/>
      <c r="J55" s="177"/>
      <c r="K55" s="211"/>
      <c r="L55" s="215"/>
      <c r="M55" s="215"/>
      <c r="N55" s="215"/>
      <c r="O55" s="213" t="s">
        <v>19</v>
      </c>
      <c r="P55" s="17"/>
      <c r="Q55" s="19"/>
      <c r="R55" s="25"/>
      <c r="S55" s="126"/>
      <c r="T55" s="228"/>
      <c r="U55" s="93">
        <v>240</v>
      </c>
      <c r="V55" s="94">
        <v>598.5</v>
      </c>
      <c r="W55" s="58">
        <f t="shared" si="8"/>
        <v>4111.65305712</v>
      </c>
      <c r="X55" s="58">
        <f t="shared" si="8"/>
        <v>4224.817820160001</v>
      </c>
      <c r="Y55" s="58">
        <f t="shared" si="8"/>
        <v>4337.9825832</v>
      </c>
      <c r="Z55" s="58">
        <f t="shared" si="8"/>
        <v>4451.147346240001</v>
      </c>
      <c r="AA55" s="58">
        <f t="shared" si="8"/>
        <v>4602.03369696</v>
      </c>
      <c r="AB55" s="58">
        <f t="shared" si="8"/>
        <v>4752.92004768</v>
      </c>
      <c r="AC55" s="58">
        <f t="shared" si="8"/>
        <v>4903.806398400001</v>
      </c>
      <c r="AD55" s="58">
        <f t="shared" si="8"/>
        <v>4960.38877992</v>
      </c>
      <c r="AE55" s="59">
        <f t="shared" si="8"/>
        <v>5016.97116144</v>
      </c>
      <c r="AF55" s="91">
        <f t="shared" si="6"/>
        <v>0.03083017568033064</v>
      </c>
      <c r="AG55" s="92">
        <f t="shared" si="7"/>
        <v>1.6482300884955752</v>
      </c>
    </row>
    <row r="56" spans="1:33" ht="15">
      <c r="A56" s="53"/>
      <c r="B56" s="12"/>
      <c r="C56" s="12"/>
      <c r="D56" s="12"/>
      <c r="E56" s="9"/>
      <c r="F56" s="9"/>
      <c r="G56" s="18"/>
      <c r="H56" s="21"/>
      <c r="I56" s="18"/>
      <c r="J56" s="18"/>
      <c r="K56" s="211"/>
      <c r="L56" s="215"/>
      <c r="M56" s="215"/>
      <c r="N56" s="215"/>
      <c r="O56" s="214"/>
      <c r="P56" s="31"/>
      <c r="Q56" s="18"/>
      <c r="R56" s="25"/>
      <c r="S56" s="126"/>
      <c r="T56" s="228"/>
      <c r="U56" s="89">
        <v>245</v>
      </c>
      <c r="V56" s="90">
        <v>613.2</v>
      </c>
      <c r="W56" s="56">
        <f t="shared" si="8"/>
        <v>4212.641026944</v>
      </c>
      <c r="X56" s="56">
        <f t="shared" si="8"/>
        <v>4328.585275392001</v>
      </c>
      <c r="Y56" s="56">
        <f t="shared" si="8"/>
        <v>4444.52952384</v>
      </c>
      <c r="Z56" s="56">
        <f t="shared" si="8"/>
        <v>4560.473772288001</v>
      </c>
      <c r="AA56" s="56">
        <f t="shared" si="8"/>
        <v>4715.066103552001</v>
      </c>
      <c r="AB56" s="56">
        <f t="shared" si="8"/>
        <v>4869.658434816</v>
      </c>
      <c r="AC56" s="56">
        <f t="shared" si="8"/>
        <v>5024.250766080001</v>
      </c>
      <c r="AD56" s="56">
        <f t="shared" si="8"/>
        <v>5082.222890304001</v>
      </c>
      <c r="AE56" s="57">
        <f t="shared" si="8"/>
        <v>5140.195014528002</v>
      </c>
      <c r="AF56" s="91">
        <f t="shared" si="6"/>
        <v>0.024561403508772228</v>
      </c>
      <c r="AG56" s="92">
        <f t="shared" si="7"/>
        <v>1.7132743362831864</v>
      </c>
    </row>
    <row r="57" spans="1:33" ht="15">
      <c r="A57" s="53"/>
      <c r="B57" s="12"/>
      <c r="C57" s="12"/>
      <c r="D57" s="12"/>
      <c r="E57" s="9"/>
      <c r="F57" s="9"/>
      <c r="G57" s="18"/>
      <c r="H57" s="19"/>
      <c r="I57" s="18"/>
      <c r="J57" s="18"/>
      <c r="K57" s="211"/>
      <c r="L57" s="215"/>
      <c r="M57" s="215"/>
      <c r="N57" s="215"/>
      <c r="O57" s="214"/>
      <c r="P57" s="31"/>
      <c r="Q57" s="18"/>
      <c r="R57" s="25"/>
      <c r="S57" s="126"/>
      <c r="T57" s="228"/>
      <c r="U57" s="93">
        <v>250</v>
      </c>
      <c r="V57" s="94">
        <v>628.3</v>
      </c>
      <c r="W57" s="58">
        <f t="shared" si="8"/>
        <v>4316.376968736</v>
      </c>
      <c r="X57" s="58">
        <f t="shared" si="8"/>
        <v>4435.176334848001</v>
      </c>
      <c r="Y57" s="58">
        <f t="shared" si="8"/>
        <v>4553.975700959999</v>
      </c>
      <c r="Z57" s="58">
        <f t="shared" si="8"/>
        <v>4672.775067072</v>
      </c>
      <c r="AA57" s="58">
        <f t="shared" si="8"/>
        <v>4831.174221888</v>
      </c>
      <c r="AB57" s="58">
        <f t="shared" si="8"/>
        <v>4989.573376704</v>
      </c>
      <c r="AC57" s="58">
        <f t="shared" si="8"/>
        <v>5147.972531520001</v>
      </c>
      <c r="AD57" s="58">
        <f t="shared" si="8"/>
        <v>5207.372214576</v>
      </c>
      <c r="AE57" s="59">
        <f t="shared" si="8"/>
        <v>5266.771897632</v>
      </c>
      <c r="AF57" s="91">
        <f t="shared" si="6"/>
        <v>0.024624918460534717</v>
      </c>
      <c r="AG57" s="92">
        <f t="shared" si="7"/>
        <v>1.780088495575221</v>
      </c>
    </row>
    <row r="58" spans="1:33" ht="15">
      <c r="A58" s="53"/>
      <c r="B58" s="9"/>
      <c r="C58" s="12"/>
      <c r="D58" s="12"/>
      <c r="E58" s="9"/>
      <c r="F58" s="9"/>
      <c r="G58" s="18"/>
      <c r="H58" s="18"/>
      <c r="I58" s="18"/>
      <c r="J58" s="18"/>
      <c r="K58" s="211"/>
      <c r="L58" s="215"/>
      <c r="M58" s="215"/>
      <c r="N58" s="215"/>
      <c r="O58" s="214"/>
      <c r="P58" s="32"/>
      <c r="Q58" s="18"/>
      <c r="R58" s="25"/>
      <c r="S58" s="126"/>
      <c r="T58" s="228"/>
      <c r="U58" s="89">
        <v>255</v>
      </c>
      <c r="V58" s="90">
        <v>643.9</v>
      </c>
      <c r="W58" s="56">
        <f t="shared" si="8"/>
        <v>4423.5478754880005</v>
      </c>
      <c r="X58" s="56">
        <f t="shared" si="8"/>
        <v>4545.296899584001</v>
      </c>
      <c r="Y58" s="56">
        <f t="shared" si="8"/>
        <v>4667.04592368</v>
      </c>
      <c r="Z58" s="56">
        <f t="shared" si="8"/>
        <v>4788.794947776</v>
      </c>
      <c r="AA58" s="56">
        <f t="shared" si="8"/>
        <v>4951.126979904</v>
      </c>
      <c r="AB58" s="56">
        <f t="shared" si="8"/>
        <v>5113.459012032001</v>
      </c>
      <c r="AC58" s="56">
        <f t="shared" si="8"/>
        <v>5275.791044160001</v>
      </c>
      <c r="AD58" s="56">
        <f t="shared" si="8"/>
        <v>5336.665556208</v>
      </c>
      <c r="AE58" s="57">
        <f t="shared" si="8"/>
        <v>5397.540068256</v>
      </c>
      <c r="AF58" s="91">
        <f t="shared" si="6"/>
        <v>0.024828903390100354</v>
      </c>
      <c r="AG58" s="92">
        <f t="shared" si="7"/>
        <v>1.8491150442477875</v>
      </c>
    </row>
    <row r="59" spans="1:33" ht="15">
      <c r="A59" s="53"/>
      <c r="B59" s="9"/>
      <c r="C59" s="12"/>
      <c r="D59" s="12"/>
      <c r="E59" s="12"/>
      <c r="F59" s="9"/>
      <c r="G59" s="22"/>
      <c r="H59" s="18"/>
      <c r="I59" s="18"/>
      <c r="J59" s="18"/>
      <c r="K59" s="211"/>
      <c r="L59" s="215"/>
      <c r="M59" s="215"/>
      <c r="N59" s="215"/>
      <c r="O59" s="215"/>
      <c r="P59" s="213" t="s">
        <v>20</v>
      </c>
      <c r="Q59" s="31"/>
      <c r="R59" s="25"/>
      <c r="S59" s="126"/>
      <c r="T59" s="228"/>
      <c r="U59" s="93">
        <v>260</v>
      </c>
      <c r="V59" s="94">
        <v>659.8</v>
      </c>
      <c r="W59" s="58">
        <f t="shared" si="8"/>
        <v>4532.779761216</v>
      </c>
      <c r="X59" s="58">
        <f t="shared" si="8"/>
        <v>4657.535167488001</v>
      </c>
      <c r="Y59" s="58">
        <f t="shared" si="8"/>
        <v>4782.2905737599995</v>
      </c>
      <c r="Z59" s="58">
        <f t="shared" si="8"/>
        <v>4907.0459800319995</v>
      </c>
      <c r="AA59" s="58">
        <f t="shared" si="8"/>
        <v>5073.386521728</v>
      </c>
      <c r="AB59" s="58">
        <f t="shared" si="8"/>
        <v>5239.727063423999</v>
      </c>
      <c r="AC59" s="58">
        <f t="shared" si="8"/>
        <v>5406.067605120002</v>
      </c>
      <c r="AD59" s="58">
        <f t="shared" si="8"/>
        <v>5468.445308256</v>
      </c>
      <c r="AE59" s="59">
        <f t="shared" si="8"/>
        <v>5530.823011392001</v>
      </c>
      <c r="AF59" s="91">
        <f t="shared" si="6"/>
        <v>0.02469327535331578</v>
      </c>
      <c r="AG59" s="92">
        <f t="shared" si="7"/>
        <v>1.9194690265486725</v>
      </c>
    </row>
    <row r="60" spans="1:33" ht="15">
      <c r="A60" s="53"/>
      <c r="B60" s="9"/>
      <c r="C60" s="12"/>
      <c r="D60" s="12"/>
      <c r="E60" s="12"/>
      <c r="F60" s="9"/>
      <c r="G60" s="22"/>
      <c r="H60" s="18"/>
      <c r="I60" s="18"/>
      <c r="J60" s="18"/>
      <c r="K60" s="211"/>
      <c r="L60" s="215"/>
      <c r="M60" s="215"/>
      <c r="N60" s="215"/>
      <c r="O60" s="215"/>
      <c r="P60" s="214"/>
      <c r="Q60" s="31"/>
      <c r="R60" s="25"/>
      <c r="S60" s="126"/>
      <c r="T60" s="228"/>
      <c r="U60" s="89">
        <v>265</v>
      </c>
      <c r="V60" s="90">
        <v>676.2</v>
      </c>
      <c r="W60" s="56">
        <f t="shared" si="8"/>
        <v>4645.446611904002</v>
      </c>
      <c r="X60" s="56">
        <f t="shared" si="8"/>
        <v>4773.302940672002</v>
      </c>
      <c r="Y60" s="56">
        <f t="shared" si="8"/>
        <v>4901.15926944</v>
      </c>
      <c r="Z60" s="56">
        <f t="shared" si="8"/>
        <v>5029.015598208001</v>
      </c>
      <c r="AA60" s="56">
        <f t="shared" si="8"/>
        <v>5199.490703232001</v>
      </c>
      <c r="AB60" s="56">
        <f t="shared" si="8"/>
        <v>5369.965808256001</v>
      </c>
      <c r="AC60" s="56">
        <f t="shared" si="8"/>
        <v>5540.440913280002</v>
      </c>
      <c r="AD60" s="56">
        <f t="shared" si="8"/>
        <v>5604.3690776640005</v>
      </c>
      <c r="AE60" s="57">
        <f t="shared" si="8"/>
        <v>5668.297242048001</v>
      </c>
      <c r="AF60" s="91">
        <f t="shared" si="6"/>
        <v>0.024856016974840855</v>
      </c>
      <c r="AG60" s="92">
        <f t="shared" si="7"/>
        <v>1.9920353982300885</v>
      </c>
    </row>
    <row r="61" spans="1:33" ht="15">
      <c r="A61" s="53"/>
      <c r="B61" s="9"/>
      <c r="C61" s="12"/>
      <c r="D61" s="12"/>
      <c r="E61" s="12"/>
      <c r="F61" s="9"/>
      <c r="G61" s="22"/>
      <c r="H61" s="18"/>
      <c r="I61" s="18"/>
      <c r="J61" s="18"/>
      <c r="K61" s="211"/>
      <c r="L61" s="215"/>
      <c r="M61" s="215"/>
      <c r="N61" s="215"/>
      <c r="O61" s="215"/>
      <c r="P61" s="214"/>
      <c r="Q61" s="31"/>
      <c r="R61" s="25"/>
      <c r="S61" s="126"/>
      <c r="T61" s="228"/>
      <c r="U61" s="93">
        <v>270</v>
      </c>
      <c r="V61" s="94">
        <v>692.9</v>
      </c>
      <c r="W61" s="58">
        <f t="shared" si="8"/>
        <v>4760.1744415680005</v>
      </c>
      <c r="X61" s="58">
        <f t="shared" si="8"/>
        <v>4891.188417024001</v>
      </c>
      <c r="Y61" s="58">
        <f t="shared" si="8"/>
        <v>5022.20239248</v>
      </c>
      <c r="Z61" s="58">
        <f t="shared" si="8"/>
        <v>5153.216367936</v>
      </c>
      <c r="AA61" s="58">
        <f t="shared" si="8"/>
        <v>5327.901668544</v>
      </c>
      <c r="AB61" s="58">
        <f t="shared" si="8"/>
        <v>5502.586969152</v>
      </c>
      <c r="AC61" s="58">
        <f t="shared" si="8"/>
        <v>5677.272269760001</v>
      </c>
      <c r="AD61" s="58">
        <f t="shared" si="8"/>
        <v>5742.779257488</v>
      </c>
      <c r="AE61" s="59">
        <f t="shared" si="8"/>
        <v>5808.286245216</v>
      </c>
      <c r="AF61" s="91">
        <f t="shared" si="6"/>
        <v>0.02469683525584121</v>
      </c>
      <c r="AG61" s="92">
        <f t="shared" si="7"/>
        <v>2.0659292035398225</v>
      </c>
    </row>
    <row r="62" spans="1:33" ht="15">
      <c r="A62" s="53"/>
      <c r="B62" s="9"/>
      <c r="C62" s="9"/>
      <c r="D62" s="12"/>
      <c r="E62" s="12"/>
      <c r="F62" s="9"/>
      <c r="G62" s="22"/>
      <c r="H62" s="18"/>
      <c r="I62" s="18"/>
      <c r="J62" s="18"/>
      <c r="K62" s="211"/>
      <c r="L62" s="215"/>
      <c r="M62" s="215"/>
      <c r="N62" s="215"/>
      <c r="O62" s="215"/>
      <c r="P62" s="214"/>
      <c r="Q62" s="32"/>
      <c r="R62" s="25"/>
      <c r="S62" s="126"/>
      <c r="T62" s="228"/>
      <c r="U62" s="89">
        <v>275</v>
      </c>
      <c r="V62" s="90">
        <v>709.9</v>
      </c>
      <c r="W62" s="56">
        <f t="shared" si="8"/>
        <v>4876.963250208</v>
      </c>
      <c r="X62" s="56">
        <f t="shared" si="8"/>
        <v>5011.191596544001</v>
      </c>
      <c r="Y62" s="56">
        <f t="shared" si="8"/>
        <v>5145.419942879999</v>
      </c>
      <c r="Z62" s="56">
        <f t="shared" si="8"/>
        <v>5279.648289216</v>
      </c>
      <c r="AA62" s="56">
        <f t="shared" si="8"/>
        <v>5458.619417663999</v>
      </c>
      <c r="AB62" s="56">
        <f t="shared" si="8"/>
        <v>5637.590546112</v>
      </c>
      <c r="AC62" s="56">
        <f t="shared" si="8"/>
        <v>5816.561674560001</v>
      </c>
      <c r="AD62" s="56">
        <f t="shared" si="8"/>
        <v>5883.675847728001</v>
      </c>
      <c r="AE62" s="57">
        <f t="shared" si="8"/>
        <v>5950.790020896001</v>
      </c>
      <c r="AF62" s="91">
        <f t="shared" si="6"/>
        <v>0.02453456487227612</v>
      </c>
      <c r="AG62" s="92">
        <f t="shared" si="7"/>
        <v>2.1411504424778762</v>
      </c>
    </row>
    <row r="63" spans="1:33" ht="15">
      <c r="A63" s="53"/>
      <c r="B63" s="9"/>
      <c r="C63" s="9"/>
      <c r="D63" s="12"/>
      <c r="E63" s="12"/>
      <c r="F63" s="19"/>
      <c r="G63" s="22"/>
      <c r="H63" s="18"/>
      <c r="I63" s="18"/>
      <c r="J63" s="18"/>
      <c r="K63" s="211"/>
      <c r="L63" s="215"/>
      <c r="M63" s="215"/>
      <c r="N63" s="215"/>
      <c r="O63" s="215"/>
      <c r="P63" s="215"/>
      <c r="Q63" s="213" t="s">
        <v>21</v>
      </c>
      <c r="R63" s="33"/>
      <c r="S63" s="126"/>
      <c r="T63" s="228"/>
      <c r="U63" s="93">
        <v>280</v>
      </c>
      <c r="V63" s="94">
        <v>727.5</v>
      </c>
      <c r="W63" s="58">
        <f aca="true" t="shared" si="9" ref="W63:AE72">+$AG$7*(1+W$11)*$V63/100*(1+$AD$5)</f>
        <v>4997.8740168</v>
      </c>
      <c r="X63" s="58">
        <f t="shared" si="9"/>
        <v>5135.430182400001</v>
      </c>
      <c r="Y63" s="58">
        <f t="shared" si="9"/>
        <v>5272.986347999999</v>
      </c>
      <c r="Z63" s="58">
        <f t="shared" si="9"/>
        <v>5410.5425136</v>
      </c>
      <c r="AA63" s="58">
        <f t="shared" si="9"/>
        <v>5593.950734399999</v>
      </c>
      <c r="AB63" s="58">
        <f t="shared" si="9"/>
        <v>5777.3589552</v>
      </c>
      <c r="AC63" s="58">
        <f t="shared" si="9"/>
        <v>5960.767176000001</v>
      </c>
      <c r="AD63" s="58">
        <f t="shared" si="9"/>
        <v>6029.545258800001</v>
      </c>
      <c r="AE63" s="59">
        <f t="shared" si="9"/>
        <v>6098.323341600001</v>
      </c>
      <c r="AF63" s="91">
        <f t="shared" si="6"/>
        <v>0.02479222425693761</v>
      </c>
      <c r="AG63" s="92">
        <f t="shared" si="7"/>
        <v>2.2190265486725664</v>
      </c>
    </row>
    <row r="64" spans="1:33" ht="15">
      <c r="A64" s="53"/>
      <c r="B64" s="9"/>
      <c r="C64" s="9"/>
      <c r="D64" s="12"/>
      <c r="E64" s="12"/>
      <c r="F64" s="19"/>
      <c r="G64" s="22"/>
      <c r="H64" s="18"/>
      <c r="I64" s="18"/>
      <c r="J64" s="18"/>
      <c r="K64" s="211"/>
      <c r="L64" s="215"/>
      <c r="M64" s="215"/>
      <c r="N64" s="215"/>
      <c r="O64" s="215"/>
      <c r="P64" s="215"/>
      <c r="Q64" s="214"/>
      <c r="R64" s="33"/>
      <c r="S64" s="126"/>
      <c r="T64" s="228"/>
      <c r="U64" s="89">
        <v>285</v>
      </c>
      <c r="V64" s="90">
        <v>744</v>
      </c>
      <c r="W64" s="56">
        <f t="shared" si="9"/>
        <v>5111.227860480001</v>
      </c>
      <c r="X64" s="56">
        <f t="shared" si="9"/>
        <v>5251.903856640001</v>
      </c>
      <c r="Y64" s="56">
        <f t="shared" si="9"/>
        <v>5392.5798528000005</v>
      </c>
      <c r="Z64" s="56">
        <f t="shared" si="9"/>
        <v>5533.255848960001</v>
      </c>
      <c r="AA64" s="56">
        <f t="shared" si="9"/>
        <v>5720.82384384</v>
      </c>
      <c r="AB64" s="56">
        <f t="shared" si="9"/>
        <v>5908.391838719999</v>
      </c>
      <c r="AC64" s="56">
        <f t="shared" si="9"/>
        <v>6095.959833600001</v>
      </c>
      <c r="AD64" s="56">
        <f t="shared" si="9"/>
        <v>6166.29783168</v>
      </c>
      <c r="AE64" s="57">
        <f t="shared" si="9"/>
        <v>6236.635829760001</v>
      </c>
      <c r="AF64" s="91">
        <f t="shared" si="6"/>
        <v>0.02268041237113394</v>
      </c>
      <c r="AG64" s="92">
        <f t="shared" si="7"/>
        <v>2.2920353982300887</v>
      </c>
    </row>
    <row r="65" spans="1:33" ht="15">
      <c r="A65" s="53"/>
      <c r="B65" s="9"/>
      <c r="C65" s="9"/>
      <c r="D65" s="12"/>
      <c r="E65" s="12"/>
      <c r="F65" s="19"/>
      <c r="G65" s="22"/>
      <c r="H65" s="18"/>
      <c r="I65" s="18"/>
      <c r="J65" s="18"/>
      <c r="K65" s="211"/>
      <c r="L65" s="215"/>
      <c r="M65" s="215"/>
      <c r="N65" s="215"/>
      <c r="O65" s="215"/>
      <c r="P65" s="215"/>
      <c r="Q65" s="214"/>
      <c r="R65" s="33"/>
      <c r="S65" s="126"/>
      <c r="T65" s="228"/>
      <c r="U65" s="93">
        <v>290</v>
      </c>
      <c r="V65" s="94">
        <v>760.7</v>
      </c>
      <c r="W65" s="58">
        <f t="shared" si="9"/>
        <v>5225.955690144001</v>
      </c>
      <c r="X65" s="58">
        <f t="shared" si="9"/>
        <v>5369.7893329920025</v>
      </c>
      <c r="Y65" s="58">
        <f t="shared" si="9"/>
        <v>5513.62297584</v>
      </c>
      <c r="Z65" s="58">
        <f t="shared" si="9"/>
        <v>5657.456618688</v>
      </c>
      <c r="AA65" s="58">
        <f t="shared" si="9"/>
        <v>5849.234809152001</v>
      </c>
      <c r="AB65" s="58">
        <f t="shared" si="9"/>
        <v>6041.012999616001</v>
      </c>
      <c r="AC65" s="58">
        <f t="shared" si="9"/>
        <v>6232.791190080002</v>
      </c>
      <c r="AD65" s="58">
        <f t="shared" si="9"/>
        <v>6304.708011504001</v>
      </c>
      <c r="AE65" s="59">
        <f t="shared" si="9"/>
        <v>6376.6248329280015</v>
      </c>
      <c r="AF65" s="91">
        <f t="shared" si="6"/>
        <v>0.0224462365591398</v>
      </c>
      <c r="AG65" s="92">
        <f t="shared" si="7"/>
        <v>2.3659292035398236</v>
      </c>
    </row>
    <row r="66" spans="1:33" ht="15">
      <c r="A66" s="53"/>
      <c r="B66" s="9"/>
      <c r="C66" s="9"/>
      <c r="D66" s="9"/>
      <c r="E66" s="12"/>
      <c r="F66" s="19"/>
      <c r="G66" s="22"/>
      <c r="H66" s="18"/>
      <c r="I66" s="18"/>
      <c r="J66" s="18"/>
      <c r="K66" s="211"/>
      <c r="L66" s="215"/>
      <c r="M66" s="215"/>
      <c r="N66" s="215"/>
      <c r="O66" s="215"/>
      <c r="P66" s="215"/>
      <c r="Q66" s="214"/>
      <c r="R66" s="34"/>
      <c r="S66" s="126"/>
      <c r="T66" s="228"/>
      <c r="U66" s="89">
        <v>295</v>
      </c>
      <c r="V66" s="90">
        <v>777.6</v>
      </c>
      <c r="W66" s="56">
        <f t="shared" si="9"/>
        <v>5342.0575057920005</v>
      </c>
      <c r="X66" s="56">
        <f t="shared" si="9"/>
        <v>5489.086611456</v>
      </c>
      <c r="Y66" s="56">
        <f t="shared" si="9"/>
        <v>5636.11571712</v>
      </c>
      <c r="Z66" s="56">
        <f t="shared" si="9"/>
        <v>5783.144822784</v>
      </c>
      <c r="AA66" s="56">
        <f t="shared" si="9"/>
        <v>5979.183630336001</v>
      </c>
      <c r="AB66" s="56">
        <f t="shared" si="9"/>
        <v>6175.222437888</v>
      </c>
      <c r="AC66" s="56">
        <f t="shared" si="9"/>
        <v>6371.261245440001</v>
      </c>
      <c r="AD66" s="56">
        <f t="shared" si="9"/>
        <v>6444.775798272</v>
      </c>
      <c r="AE66" s="57">
        <f t="shared" si="9"/>
        <v>6518.290351104001</v>
      </c>
      <c r="AF66" s="91">
        <f t="shared" si="6"/>
        <v>0.022216379650322082</v>
      </c>
      <c r="AG66" s="92">
        <f t="shared" si="7"/>
        <v>2.44070796460177</v>
      </c>
    </row>
    <row r="67" spans="1:33" ht="15">
      <c r="A67" s="53"/>
      <c r="B67" s="9"/>
      <c r="C67" s="9"/>
      <c r="D67" s="9"/>
      <c r="E67" s="12"/>
      <c r="F67" s="19"/>
      <c r="G67" s="19"/>
      <c r="H67" s="18"/>
      <c r="I67" s="19"/>
      <c r="J67" s="19"/>
      <c r="K67" s="211"/>
      <c r="L67" s="215"/>
      <c r="M67" s="215"/>
      <c r="N67" s="215"/>
      <c r="O67" s="215"/>
      <c r="P67" s="215"/>
      <c r="Q67" s="215"/>
      <c r="R67" s="225" t="s">
        <v>22</v>
      </c>
      <c r="S67" s="126"/>
      <c r="T67" s="228"/>
      <c r="U67" s="93">
        <v>300</v>
      </c>
      <c r="V67" s="94">
        <v>794.9</v>
      </c>
      <c r="W67" s="58">
        <f t="shared" si="9"/>
        <v>5460.907293408001</v>
      </c>
      <c r="X67" s="58">
        <f t="shared" si="9"/>
        <v>5611.207494144001</v>
      </c>
      <c r="Y67" s="58">
        <f t="shared" si="9"/>
        <v>5761.50769488</v>
      </c>
      <c r="Z67" s="58">
        <f t="shared" si="9"/>
        <v>5911.807895616</v>
      </c>
      <c r="AA67" s="58">
        <f t="shared" si="9"/>
        <v>6112.208163264</v>
      </c>
      <c r="AB67" s="58">
        <f t="shared" si="9"/>
        <v>6312.608430912</v>
      </c>
      <c r="AC67" s="58">
        <f t="shared" si="9"/>
        <v>6513.008698560001</v>
      </c>
      <c r="AD67" s="58">
        <f t="shared" si="9"/>
        <v>6588.1587989280015</v>
      </c>
      <c r="AE67" s="59">
        <f t="shared" si="9"/>
        <v>6663.308899296001</v>
      </c>
      <c r="AF67" s="91">
        <f t="shared" si="6"/>
        <v>0.022247942386831143</v>
      </c>
      <c r="AG67" s="92">
        <f t="shared" si="7"/>
        <v>2.5172566371681415</v>
      </c>
    </row>
    <row r="68" spans="1:33" ht="15">
      <c r="A68" s="53"/>
      <c r="B68" s="9"/>
      <c r="C68" s="9"/>
      <c r="D68" s="9"/>
      <c r="E68" s="12"/>
      <c r="F68" s="19"/>
      <c r="G68" s="19"/>
      <c r="H68" s="18"/>
      <c r="I68" s="19"/>
      <c r="J68" s="19"/>
      <c r="K68" s="211"/>
      <c r="L68" s="215"/>
      <c r="M68" s="215"/>
      <c r="N68" s="215"/>
      <c r="O68" s="215"/>
      <c r="P68" s="215"/>
      <c r="Q68" s="215"/>
      <c r="R68" s="226"/>
      <c r="S68" s="126"/>
      <c r="T68" s="228"/>
      <c r="U68" s="89">
        <v>305</v>
      </c>
      <c r="V68" s="90">
        <v>812.6</v>
      </c>
      <c r="W68" s="56">
        <f t="shared" si="9"/>
        <v>5582.505052992001</v>
      </c>
      <c r="X68" s="56">
        <f t="shared" si="9"/>
        <v>5736.151981056001</v>
      </c>
      <c r="Y68" s="56">
        <f t="shared" si="9"/>
        <v>5889.798909120001</v>
      </c>
      <c r="Z68" s="56">
        <f t="shared" si="9"/>
        <v>6043.445837184</v>
      </c>
      <c r="AA68" s="56">
        <f t="shared" si="9"/>
        <v>6248.308407936001</v>
      </c>
      <c r="AB68" s="56">
        <f t="shared" si="9"/>
        <v>6453.170978688001</v>
      </c>
      <c r="AC68" s="56">
        <f t="shared" si="9"/>
        <v>6658.0335494400015</v>
      </c>
      <c r="AD68" s="56">
        <f t="shared" si="9"/>
        <v>6734.857013472001</v>
      </c>
      <c r="AE68" s="57">
        <f t="shared" si="9"/>
        <v>6811.680477504001</v>
      </c>
      <c r="AF68" s="91">
        <f t="shared" si="6"/>
        <v>0.022266951817838665</v>
      </c>
      <c r="AG68" s="92">
        <f t="shared" si="7"/>
        <v>2.595575221238938</v>
      </c>
    </row>
    <row r="69" spans="1:33" ht="15">
      <c r="A69" s="53"/>
      <c r="B69" s="9"/>
      <c r="C69" s="9"/>
      <c r="D69" s="9"/>
      <c r="E69" s="12"/>
      <c r="F69" s="19"/>
      <c r="G69" s="19"/>
      <c r="H69" s="18"/>
      <c r="I69" s="19"/>
      <c r="J69" s="19"/>
      <c r="K69" s="211"/>
      <c r="L69" s="215"/>
      <c r="M69" s="215"/>
      <c r="N69" s="215"/>
      <c r="O69" s="215"/>
      <c r="P69" s="215"/>
      <c r="Q69" s="215"/>
      <c r="R69" s="226"/>
      <c r="S69" s="126"/>
      <c r="T69" s="228"/>
      <c r="U69" s="93">
        <v>310</v>
      </c>
      <c r="V69" s="94">
        <v>830.7</v>
      </c>
      <c r="W69" s="58">
        <f t="shared" si="9"/>
        <v>5706.850784544</v>
      </c>
      <c r="X69" s="58">
        <f t="shared" si="9"/>
        <v>5863.9200721920015</v>
      </c>
      <c r="Y69" s="58">
        <f t="shared" si="9"/>
        <v>6020.989359839999</v>
      </c>
      <c r="Z69" s="58">
        <f t="shared" si="9"/>
        <v>6178.058647488</v>
      </c>
      <c r="AA69" s="58">
        <f t="shared" si="9"/>
        <v>6387.484364352001</v>
      </c>
      <c r="AB69" s="58">
        <f t="shared" si="9"/>
        <v>6596.910081216</v>
      </c>
      <c r="AC69" s="58">
        <f t="shared" si="9"/>
        <v>6806.335798080001</v>
      </c>
      <c r="AD69" s="58">
        <f t="shared" si="9"/>
        <v>6884.870441904002</v>
      </c>
      <c r="AE69" s="59">
        <f t="shared" si="9"/>
        <v>6963.405085728002</v>
      </c>
      <c r="AF69" s="91">
        <f t="shared" si="6"/>
        <v>0.022274181639182933</v>
      </c>
      <c r="AG69" s="92">
        <f t="shared" si="7"/>
        <v>2.6756637168141597</v>
      </c>
    </row>
    <row r="70" spans="1:33" ht="15">
      <c r="A70" s="53"/>
      <c r="B70" s="9"/>
      <c r="C70" s="9"/>
      <c r="D70" s="9"/>
      <c r="E70" s="12"/>
      <c r="F70" s="19"/>
      <c r="G70" s="19"/>
      <c r="H70" s="18"/>
      <c r="I70" s="19"/>
      <c r="J70" s="19"/>
      <c r="K70" s="211"/>
      <c r="L70" s="215"/>
      <c r="M70" s="215"/>
      <c r="N70" s="215"/>
      <c r="O70" s="215"/>
      <c r="P70" s="215"/>
      <c r="Q70" s="215"/>
      <c r="R70" s="226"/>
      <c r="S70" s="126"/>
      <c r="T70" s="228"/>
      <c r="U70" s="89">
        <v>315</v>
      </c>
      <c r="V70" s="90">
        <v>849.3</v>
      </c>
      <c r="W70" s="56">
        <f t="shared" si="9"/>
        <v>5834.631481056001</v>
      </c>
      <c r="X70" s="56">
        <f t="shared" si="9"/>
        <v>5995.217668608001</v>
      </c>
      <c r="Y70" s="56">
        <f t="shared" si="9"/>
        <v>6155.80385616</v>
      </c>
      <c r="Z70" s="56">
        <f t="shared" si="9"/>
        <v>6316.390043712</v>
      </c>
      <c r="AA70" s="56">
        <f t="shared" si="9"/>
        <v>6530.504960448</v>
      </c>
      <c r="AB70" s="56">
        <f t="shared" si="9"/>
        <v>6744.619877184</v>
      </c>
      <c r="AC70" s="56">
        <f t="shared" si="9"/>
        <v>6958.734793920002</v>
      </c>
      <c r="AD70" s="56">
        <f t="shared" si="9"/>
        <v>7039.027887696</v>
      </c>
      <c r="AE70" s="57">
        <f t="shared" si="9"/>
        <v>7119.320981472</v>
      </c>
      <c r="AF70" s="91">
        <f t="shared" si="6"/>
        <v>0.02239075478512076</v>
      </c>
      <c r="AG70" s="92">
        <f t="shared" si="7"/>
        <v>2.757964601769911</v>
      </c>
    </row>
    <row r="71" spans="1:33" ht="15">
      <c r="A71" s="53"/>
      <c r="B71" s="9"/>
      <c r="C71" s="9"/>
      <c r="D71" s="9"/>
      <c r="E71" s="9"/>
      <c r="F71" s="19"/>
      <c r="G71" s="19"/>
      <c r="H71" s="18"/>
      <c r="I71" s="19"/>
      <c r="J71" s="19"/>
      <c r="K71" s="211"/>
      <c r="L71" s="215"/>
      <c r="M71" s="215"/>
      <c r="N71" s="215"/>
      <c r="O71" s="215"/>
      <c r="P71" s="215"/>
      <c r="Q71" s="215"/>
      <c r="R71" s="226"/>
      <c r="S71" s="126"/>
      <c r="T71" s="228"/>
      <c r="U71" s="93">
        <v>320</v>
      </c>
      <c r="V71" s="94">
        <v>868.5</v>
      </c>
      <c r="W71" s="58">
        <f t="shared" si="9"/>
        <v>5966.534135520001</v>
      </c>
      <c r="X71" s="58">
        <f t="shared" si="9"/>
        <v>6130.750671360002</v>
      </c>
      <c r="Y71" s="58">
        <f t="shared" si="9"/>
        <v>6294.967207199999</v>
      </c>
      <c r="Z71" s="58">
        <f t="shared" si="9"/>
        <v>6459.183743040001</v>
      </c>
      <c r="AA71" s="58">
        <f t="shared" si="9"/>
        <v>6678.1391241599995</v>
      </c>
      <c r="AB71" s="58">
        <f t="shared" si="9"/>
        <v>6897.09450528</v>
      </c>
      <c r="AC71" s="58">
        <f t="shared" si="9"/>
        <v>7116.049886400002</v>
      </c>
      <c r="AD71" s="58">
        <f t="shared" si="9"/>
        <v>7198.158154320001</v>
      </c>
      <c r="AE71" s="59">
        <f t="shared" si="9"/>
        <v>7280.26642224</v>
      </c>
      <c r="AF71" s="91">
        <f t="shared" si="6"/>
        <v>0.0226068527022254</v>
      </c>
      <c r="AG71" s="92">
        <f t="shared" si="7"/>
        <v>2.8429203539823003</v>
      </c>
    </row>
    <row r="72" spans="1:33" ht="15">
      <c r="A72" s="53"/>
      <c r="B72" s="9"/>
      <c r="C72" s="9"/>
      <c r="D72" s="9"/>
      <c r="E72" s="9"/>
      <c r="F72" s="19"/>
      <c r="G72" s="19"/>
      <c r="H72" s="18"/>
      <c r="I72" s="19"/>
      <c r="J72" s="19"/>
      <c r="K72" s="211"/>
      <c r="L72" s="215"/>
      <c r="M72" s="215"/>
      <c r="N72" s="215"/>
      <c r="O72" s="215"/>
      <c r="P72" s="215"/>
      <c r="Q72" s="215"/>
      <c r="R72" s="226"/>
      <c r="S72" s="126"/>
      <c r="T72" s="228"/>
      <c r="U72" s="89">
        <v>325</v>
      </c>
      <c r="V72" s="90">
        <v>887.4</v>
      </c>
      <c r="W72" s="56">
        <f t="shared" si="9"/>
        <v>6096.375811008001</v>
      </c>
      <c r="X72" s="56">
        <f t="shared" si="9"/>
        <v>6264.165970944001</v>
      </c>
      <c r="Y72" s="56">
        <f t="shared" si="9"/>
        <v>6431.956130879999</v>
      </c>
      <c r="Z72" s="56">
        <f t="shared" si="9"/>
        <v>6599.746290816</v>
      </c>
      <c r="AA72" s="56">
        <f t="shared" si="9"/>
        <v>6823.466504064</v>
      </c>
      <c r="AB72" s="56">
        <f t="shared" si="9"/>
        <v>7047.186717312</v>
      </c>
      <c r="AC72" s="56">
        <f t="shared" si="9"/>
        <v>7270.9069305600015</v>
      </c>
      <c r="AD72" s="56">
        <f t="shared" si="9"/>
        <v>7354.802010528</v>
      </c>
      <c r="AE72" s="57">
        <f t="shared" si="9"/>
        <v>7438.697090496001</v>
      </c>
      <c r="AF72" s="91">
        <f t="shared" si="6"/>
        <v>0.021761658031088205</v>
      </c>
      <c r="AG72" s="92">
        <f t="shared" si="7"/>
        <v>2.9265486725663714</v>
      </c>
    </row>
    <row r="73" spans="1:33" ht="15">
      <c r="A73" s="53"/>
      <c r="B73" s="9"/>
      <c r="C73" s="9"/>
      <c r="D73" s="9"/>
      <c r="E73" s="9"/>
      <c r="F73" s="19"/>
      <c r="G73" s="19"/>
      <c r="H73" s="18"/>
      <c r="I73" s="19"/>
      <c r="J73" s="19"/>
      <c r="K73" s="211"/>
      <c r="L73" s="215"/>
      <c r="M73" s="215"/>
      <c r="N73" s="215"/>
      <c r="O73" s="215"/>
      <c r="P73" s="215"/>
      <c r="Q73" s="215"/>
      <c r="R73" s="226"/>
      <c r="S73" s="126"/>
      <c r="T73" s="228"/>
      <c r="U73" s="93">
        <v>330</v>
      </c>
      <c r="V73" s="94">
        <v>906.7</v>
      </c>
      <c r="W73" s="58">
        <f aca="true" t="shared" si="10" ref="W73:AE82">+$AG$7*(1+W$11)*$V73/100*(1+$AD$5)</f>
        <v>6228.965458464</v>
      </c>
      <c r="X73" s="58">
        <f t="shared" si="10"/>
        <v>6400.404874752002</v>
      </c>
      <c r="Y73" s="58">
        <f t="shared" si="10"/>
        <v>6571.84429104</v>
      </c>
      <c r="Z73" s="58">
        <f t="shared" si="10"/>
        <v>6743.283707328002</v>
      </c>
      <c r="AA73" s="58">
        <f t="shared" si="10"/>
        <v>6971.869595712001</v>
      </c>
      <c r="AB73" s="58">
        <f t="shared" si="10"/>
        <v>7200.455484096</v>
      </c>
      <c r="AC73" s="58">
        <f t="shared" si="10"/>
        <v>7429.041372480003</v>
      </c>
      <c r="AD73" s="58">
        <f t="shared" si="10"/>
        <v>7514.761080624001</v>
      </c>
      <c r="AE73" s="59">
        <f t="shared" si="10"/>
        <v>7600.480788768002</v>
      </c>
      <c r="AF73" s="91">
        <f t="shared" si="6"/>
        <v>0.02174892945684026</v>
      </c>
      <c r="AG73" s="92">
        <f t="shared" si="7"/>
        <v>3.0119469026548673</v>
      </c>
    </row>
    <row r="74" spans="1:33" ht="15">
      <c r="A74" s="53"/>
      <c r="B74" s="9"/>
      <c r="C74" s="9"/>
      <c r="D74" s="9"/>
      <c r="E74" s="9"/>
      <c r="F74" s="9"/>
      <c r="G74" s="19"/>
      <c r="H74" s="18"/>
      <c r="I74" s="19"/>
      <c r="J74" s="19"/>
      <c r="K74" s="211"/>
      <c r="L74" s="215"/>
      <c r="M74" s="215"/>
      <c r="N74" s="215"/>
      <c r="O74" s="215"/>
      <c r="P74" s="215"/>
      <c r="Q74" s="215"/>
      <c r="R74" s="226"/>
      <c r="S74" s="126"/>
      <c r="T74" s="228"/>
      <c r="U74" s="89">
        <v>340</v>
      </c>
      <c r="V74" s="90">
        <v>929</v>
      </c>
      <c r="W74" s="56">
        <f t="shared" si="10"/>
        <v>6382.164895680001</v>
      </c>
      <c r="X74" s="56">
        <f t="shared" si="10"/>
        <v>6557.820810240002</v>
      </c>
      <c r="Y74" s="56">
        <f t="shared" si="10"/>
        <v>6733.476724800001</v>
      </c>
      <c r="Z74" s="56">
        <f t="shared" si="10"/>
        <v>6909.132639360001</v>
      </c>
      <c r="AA74" s="56">
        <f t="shared" si="10"/>
        <v>7143.34052544</v>
      </c>
      <c r="AB74" s="56">
        <f t="shared" si="10"/>
        <v>7377.548411520001</v>
      </c>
      <c r="AC74" s="56">
        <f t="shared" si="10"/>
        <v>7611.756297600001</v>
      </c>
      <c r="AD74" s="56">
        <f t="shared" si="10"/>
        <v>7699.58425488</v>
      </c>
      <c r="AE74" s="57">
        <f t="shared" si="10"/>
        <v>7787.41221216</v>
      </c>
      <c r="AF74" s="91">
        <f t="shared" si="6"/>
        <v>0.024594684018969692</v>
      </c>
      <c r="AG74" s="92">
        <f t="shared" si="7"/>
        <v>3.110619469026548</v>
      </c>
    </row>
    <row r="75" spans="1:33" ht="15">
      <c r="A75" s="53"/>
      <c r="B75" s="9"/>
      <c r="C75" s="9"/>
      <c r="D75" s="9"/>
      <c r="E75" s="9"/>
      <c r="F75" s="9"/>
      <c r="G75" s="19"/>
      <c r="H75" s="18"/>
      <c r="I75" s="19"/>
      <c r="J75" s="19"/>
      <c r="K75" s="211"/>
      <c r="L75" s="215"/>
      <c r="M75" s="215"/>
      <c r="N75" s="215"/>
      <c r="O75" s="215"/>
      <c r="P75" s="215"/>
      <c r="Q75" s="215"/>
      <c r="R75" s="226"/>
      <c r="S75" s="126"/>
      <c r="T75" s="228"/>
      <c r="U75" s="93">
        <v>350</v>
      </c>
      <c r="V75" s="94">
        <v>949.6</v>
      </c>
      <c r="W75" s="58">
        <f t="shared" si="10"/>
        <v>6523.685452032</v>
      </c>
      <c r="X75" s="58">
        <f t="shared" si="10"/>
        <v>6703.236427776001</v>
      </c>
      <c r="Y75" s="58">
        <f t="shared" si="10"/>
        <v>6882.787403519999</v>
      </c>
      <c r="Z75" s="58">
        <f t="shared" si="10"/>
        <v>7062.338379264002</v>
      </c>
      <c r="AA75" s="58">
        <f t="shared" si="10"/>
        <v>7301.7396802560015</v>
      </c>
      <c r="AB75" s="58">
        <f t="shared" si="10"/>
        <v>7541.140981248</v>
      </c>
      <c r="AC75" s="58">
        <f t="shared" si="10"/>
        <v>7780.5422822400005</v>
      </c>
      <c r="AD75" s="58">
        <f t="shared" si="10"/>
        <v>7870.317770112</v>
      </c>
      <c r="AE75" s="59">
        <f t="shared" si="10"/>
        <v>7960.093257984001</v>
      </c>
      <c r="AF75" s="91">
        <f t="shared" si="6"/>
        <v>0.022174381054897774</v>
      </c>
      <c r="AG75" s="92">
        <f t="shared" si="7"/>
        <v>3.2017699115044245</v>
      </c>
    </row>
    <row r="76" spans="1:33" ht="15">
      <c r="A76" s="53"/>
      <c r="B76" s="9"/>
      <c r="C76" s="9"/>
      <c r="D76" s="9"/>
      <c r="E76" s="9"/>
      <c r="F76" s="9"/>
      <c r="G76" s="19"/>
      <c r="H76" s="18"/>
      <c r="I76" s="19"/>
      <c r="J76" s="19"/>
      <c r="K76" s="211"/>
      <c r="L76" s="215"/>
      <c r="M76" s="215"/>
      <c r="N76" s="215"/>
      <c r="O76" s="215"/>
      <c r="P76" s="215"/>
      <c r="Q76" s="215"/>
      <c r="R76" s="226"/>
      <c r="S76" s="126"/>
      <c r="T76" s="228"/>
      <c r="U76" s="89">
        <v>355</v>
      </c>
      <c r="V76" s="90">
        <v>971.4</v>
      </c>
      <c r="W76" s="56">
        <f t="shared" si="10"/>
        <v>6673.449924288001</v>
      </c>
      <c r="X76" s="56">
        <f t="shared" si="10"/>
        <v>6857.122857984001</v>
      </c>
      <c r="Y76" s="56">
        <f t="shared" si="10"/>
        <v>7040.795791680001</v>
      </c>
      <c r="Z76" s="56">
        <f t="shared" si="10"/>
        <v>7224.468725376</v>
      </c>
      <c r="AA76" s="56">
        <f t="shared" si="10"/>
        <v>7469.365970304</v>
      </c>
      <c r="AB76" s="56">
        <f t="shared" si="10"/>
        <v>7714.263215232001</v>
      </c>
      <c r="AC76" s="56">
        <f t="shared" si="10"/>
        <v>7959.160460160001</v>
      </c>
      <c r="AD76" s="56">
        <f t="shared" si="10"/>
        <v>8050.996927008</v>
      </c>
      <c r="AE76" s="57">
        <f t="shared" si="10"/>
        <v>8142.833393856001</v>
      </c>
      <c r="AF76" s="91">
        <f t="shared" si="6"/>
        <v>0.0229570345408594</v>
      </c>
      <c r="AG76" s="92">
        <f t="shared" si="7"/>
        <v>3.2982300884955755</v>
      </c>
    </row>
    <row r="77" spans="1:33" ht="15">
      <c r="A77" s="53"/>
      <c r="B77" s="9"/>
      <c r="C77" s="9"/>
      <c r="D77" s="9"/>
      <c r="E77" s="9"/>
      <c r="F77" s="9"/>
      <c r="G77" s="19"/>
      <c r="H77" s="18"/>
      <c r="I77" s="19"/>
      <c r="J77" s="19"/>
      <c r="K77" s="211"/>
      <c r="L77" s="215"/>
      <c r="M77" s="215"/>
      <c r="N77" s="215"/>
      <c r="O77" s="215"/>
      <c r="P77" s="215"/>
      <c r="Q77" s="215"/>
      <c r="R77" s="226"/>
      <c r="S77" s="126"/>
      <c r="T77" s="228"/>
      <c r="U77" s="93">
        <v>360</v>
      </c>
      <c r="V77" s="94">
        <v>993.8</v>
      </c>
      <c r="W77" s="58">
        <f t="shared" si="10"/>
        <v>6827.336354496</v>
      </c>
      <c r="X77" s="58">
        <f t="shared" si="10"/>
        <v>7015.244694528001</v>
      </c>
      <c r="Y77" s="58">
        <f t="shared" si="10"/>
        <v>7203.15303456</v>
      </c>
      <c r="Z77" s="58">
        <f t="shared" si="10"/>
        <v>7391.061374592001</v>
      </c>
      <c r="AA77" s="58">
        <f t="shared" si="10"/>
        <v>7641.605827968</v>
      </c>
      <c r="AB77" s="58">
        <f t="shared" si="10"/>
        <v>7892.150281344</v>
      </c>
      <c r="AC77" s="58">
        <f t="shared" si="10"/>
        <v>8142.694734720002</v>
      </c>
      <c r="AD77" s="58">
        <f t="shared" si="10"/>
        <v>8236.648904736001</v>
      </c>
      <c r="AE77" s="59">
        <f t="shared" si="10"/>
        <v>8330.603074752002</v>
      </c>
      <c r="AF77" s="91">
        <f t="shared" si="6"/>
        <v>0.02305950175005167</v>
      </c>
      <c r="AG77" s="92">
        <f t="shared" si="7"/>
        <v>3.3973451327433635</v>
      </c>
    </row>
    <row r="78" spans="1:33" ht="15">
      <c r="A78" s="53"/>
      <c r="B78" s="9"/>
      <c r="C78" s="9"/>
      <c r="D78" s="9"/>
      <c r="E78" s="9"/>
      <c r="F78" s="9"/>
      <c r="G78" s="19"/>
      <c r="H78" s="18"/>
      <c r="I78" s="19"/>
      <c r="J78" s="19"/>
      <c r="K78" s="211"/>
      <c r="L78" s="215"/>
      <c r="M78" s="215"/>
      <c r="N78" s="215"/>
      <c r="O78" s="215"/>
      <c r="P78" s="215"/>
      <c r="Q78" s="215"/>
      <c r="R78" s="226"/>
      <c r="S78" s="126"/>
      <c r="T78" s="228"/>
      <c r="U78" s="89">
        <v>365</v>
      </c>
      <c r="V78" s="90">
        <v>1016.7</v>
      </c>
      <c r="W78" s="56">
        <f t="shared" si="10"/>
        <v>6984.657749664</v>
      </c>
      <c r="X78" s="56">
        <f t="shared" si="10"/>
        <v>7176.896036352002</v>
      </c>
      <c r="Y78" s="56">
        <f t="shared" si="10"/>
        <v>7369.13432304</v>
      </c>
      <c r="Z78" s="56">
        <f t="shared" si="10"/>
        <v>7561.372609728001</v>
      </c>
      <c r="AA78" s="56">
        <f t="shared" si="10"/>
        <v>7817.690325312002</v>
      </c>
      <c r="AB78" s="56">
        <f t="shared" si="10"/>
        <v>8074.008040895999</v>
      </c>
      <c r="AC78" s="56">
        <f t="shared" si="10"/>
        <v>8330.325756480002</v>
      </c>
      <c r="AD78" s="56">
        <f t="shared" si="10"/>
        <v>8426.444899824</v>
      </c>
      <c r="AE78" s="57">
        <f t="shared" si="10"/>
        <v>8522.564043168002</v>
      </c>
      <c r="AF78" s="91">
        <f aca="true" t="shared" si="11" ref="AF78:AF94">+AE78/AE77-1</f>
        <v>0.023042865767760157</v>
      </c>
      <c r="AG78" s="92">
        <f aca="true" t="shared" si="12" ref="AG78:AG94">+AE78/$AE$13-1</f>
        <v>3.498672566371682</v>
      </c>
    </row>
    <row r="79" spans="1:33" ht="15">
      <c r="A79" s="53"/>
      <c r="B79" s="9"/>
      <c r="C79" s="9"/>
      <c r="D79" s="9"/>
      <c r="E79" s="9"/>
      <c r="F79" s="9"/>
      <c r="G79" s="19"/>
      <c r="H79" s="18"/>
      <c r="I79" s="19"/>
      <c r="J79" s="19"/>
      <c r="K79" s="212"/>
      <c r="L79" s="216"/>
      <c r="M79" s="216"/>
      <c r="N79" s="216"/>
      <c r="O79" s="216"/>
      <c r="P79" s="216"/>
      <c r="Q79" s="216"/>
      <c r="R79" s="227"/>
      <c r="S79" s="127"/>
      <c r="T79" s="228"/>
      <c r="U79" s="108">
        <v>370</v>
      </c>
      <c r="V79" s="109">
        <v>1040</v>
      </c>
      <c r="W79" s="110">
        <f t="shared" si="10"/>
        <v>7144.727116800001</v>
      </c>
      <c r="X79" s="111">
        <f t="shared" si="10"/>
        <v>7341.370982400002</v>
      </c>
      <c r="Y79" s="111">
        <f t="shared" si="10"/>
        <v>7538.014848</v>
      </c>
      <c r="Z79" s="111">
        <f t="shared" si="10"/>
        <v>7734.658713600002</v>
      </c>
      <c r="AA79" s="111">
        <f t="shared" si="10"/>
        <v>7996.850534400001</v>
      </c>
      <c r="AB79" s="111">
        <f t="shared" si="10"/>
        <v>8259.0423552</v>
      </c>
      <c r="AC79" s="111">
        <f t="shared" si="10"/>
        <v>8521.234176000002</v>
      </c>
      <c r="AD79" s="111">
        <f t="shared" si="10"/>
        <v>8619.556108800001</v>
      </c>
      <c r="AE79" s="112">
        <f t="shared" si="10"/>
        <v>8717.8780416</v>
      </c>
      <c r="AF79" s="106">
        <f t="shared" si="11"/>
        <v>0.022917281400609557</v>
      </c>
      <c r="AG79" s="107">
        <f t="shared" si="12"/>
        <v>3.601769911504425</v>
      </c>
    </row>
    <row r="80" spans="1:33" ht="15">
      <c r="A80" s="53"/>
      <c r="B80" s="9"/>
      <c r="C80" s="9"/>
      <c r="D80" s="9"/>
      <c r="E80" s="9"/>
      <c r="F80" s="9"/>
      <c r="G80" s="19"/>
      <c r="H80" s="1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8"/>
      <c r="T80" s="105"/>
      <c r="U80" s="113" t="s">
        <v>35</v>
      </c>
      <c r="V80" s="114">
        <v>842.9</v>
      </c>
      <c r="W80" s="115">
        <f t="shared" si="10"/>
        <v>5790.663929568001</v>
      </c>
      <c r="X80" s="116">
        <f t="shared" si="10"/>
        <v>5950.040001024001</v>
      </c>
      <c r="Y80" s="116">
        <f t="shared" si="10"/>
        <v>6109.41607248</v>
      </c>
      <c r="Z80" s="116">
        <f t="shared" si="10"/>
        <v>6268.792143936001</v>
      </c>
      <c r="AA80" s="116">
        <f t="shared" si="10"/>
        <v>6481.293572543999</v>
      </c>
      <c r="AB80" s="116">
        <f t="shared" si="10"/>
        <v>6693.795001152001</v>
      </c>
      <c r="AC80" s="116">
        <f t="shared" si="10"/>
        <v>6906.296429760001</v>
      </c>
      <c r="AD80" s="116">
        <f t="shared" si="10"/>
        <v>6985.984465488</v>
      </c>
      <c r="AE80" s="116">
        <f t="shared" si="10"/>
        <v>7065.672501216001</v>
      </c>
      <c r="AF80" s="106">
        <f t="shared" si="11"/>
        <v>-0.18951923076923072</v>
      </c>
      <c r="AG80" s="122">
        <f t="shared" si="12"/>
        <v>2.7296460176991153</v>
      </c>
    </row>
    <row r="81" spans="1:33" ht="15">
      <c r="A81" s="53"/>
      <c r="B81" s="9"/>
      <c r="C81" s="9"/>
      <c r="D81" s="9"/>
      <c r="E81" s="9"/>
      <c r="F81" s="9"/>
      <c r="G81" s="19"/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8"/>
      <c r="T81" s="105"/>
      <c r="U81" s="117" t="s">
        <v>36</v>
      </c>
      <c r="V81" s="118">
        <v>862.1</v>
      </c>
      <c r="W81" s="119">
        <f t="shared" si="10"/>
        <v>5922.566584032001</v>
      </c>
      <c r="X81" s="120">
        <f t="shared" si="10"/>
        <v>6085.573003776002</v>
      </c>
      <c r="Y81" s="120">
        <f t="shared" si="10"/>
        <v>6248.57942352</v>
      </c>
      <c r="Z81" s="120">
        <f t="shared" si="10"/>
        <v>6411.585843264001</v>
      </c>
      <c r="AA81" s="120">
        <f t="shared" si="10"/>
        <v>6628.927736256001</v>
      </c>
      <c r="AB81" s="120">
        <f t="shared" si="10"/>
        <v>6846.2696292480005</v>
      </c>
      <c r="AC81" s="120">
        <f t="shared" si="10"/>
        <v>7063.611522240002</v>
      </c>
      <c r="AD81" s="120">
        <f t="shared" si="10"/>
        <v>7145.114732112001</v>
      </c>
      <c r="AE81" s="120">
        <f t="shared" si="10"/>
        <v>7226.617941984002</v>
      </c>
      <c r="AF81" s="121">
        <f t="shared" si="11"/>
        <v>0.02277850278799387</v>
      </c>
      <c r="AG81" s="123">
        <f t="shared" si="12"/>
        <v>2.814601769911505</v>
      </c>
    </row>
    <row r="82" spans="1:33" ht="15">
      <c r="A82" s="53"/>
      <c r="B82" s="9"/>
      <c r="C82" s="9"/>
      <c r="D82" s="9"/>
      <c r="E82" s="9"/>
      <c r="F82" s="9"/>
      <c r="G82" s="19"/>
      <c r="H82" s="1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28"/>
      <c r="T82" s="105"/>
      <c r="U82" s="113" t="s">
        <v>37</v>
      </c>
      <c r="V82" s="114">
        <v>881.8</v>
      </c>
      <c r="W82" s="115">
        <f t="shared" si="10"/>
        <v>6057.904203456001</v>
      </c>
      <c r="X82" s="116">
        <f t="shared" si="10"/>
        <v>6224.635511808001</v>
      </c>
      <c r="Y82" s="116">
        <f t="shared" si="10"/>
        <v>6391.366820159999</v>
      </c>
      <c r="Z82" s="116">
        <f t="shared" si="10"/>
        <v>6558.098128512001</v>
      </c>
      <c r="AA82" s="116">
        <f t="shared" si="10"/>
        <v>6780.406539648001</v>
      </c>
      <c r="AB82" s="116">
        <f t="shared" si="10"/>
        <v>7002.714950784</v>
      </c>
      <c r="AC82" s="116">
        <f t="shared" si="10"/>
        <v>7225.023361920001</v>
      </c>
      <c r="AD82" s="116">
        <f t="shared" si="10"/>
        <v>7308.389016096001</v>
      </c>
      <c r="AE82" s="116">
        <f t="shared" si="10"/>
        <v>7391.754670272001</v>
      </c>
      <c r="AF82" s="121">
        <f t="shared" si="11"/>
        <v>0.022851177357614993</v>
      </c>
      <c r="AG82" s="123">
        <f t="shared" si="12"/>
        <v>2.9017699115044246</v>
      </c>
    </row>
    <row r="83" spans="1:33" ht="15">
      <c r="A83" s="53"/>
      <c r="B83" s="9"/>
      <c r="C83" s="9"/>
      <c r="D83" s="9"/>
      <c r="E83" s="9"/>
      <c r="F83" s="9"/>
      <c r="G83" s="19"/>
      <c r="H83" s="1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28"/>
      <c r="T83" s="105"/>
      <c r="U83" s="117" t="s">
        <v>38</v>
      </c>
      <c r="V83" s="118">
        <v>901.4</v>
      </c>
      <c r="W83" s="119">
        <f aca="true" t="shared" si="13" ref="W83:AE94">+$AG$7*(1+W$11)*$V83/100*(1+$AD$5)</f>
        <v>6192.554829888</v>
      </c>
      <c r="X83" s="120">
        <f t="shared" si="13"/>
        <v>6362.992118784002</v>
      </c>
      <c r="Y83" s="120">
        <f t="shared" si="13"/>
        <v>6533.42940768</v>
      </c>
      <c r="Z83" s="120">
        <f t="shared" si="13"/>
        <v>6703.866696576</v>
      </c>
      <c r="AA83" s="120">
        <f t="shared" si="13"/>
        <v>6931.116415104</v>
      </c>
      <c r="AB83" s="120">
        <f t="shared" si="13"/>
        <v>7158.366133632</v>
      </c>
      <c r="AC83" s="120">
        <f t="shared" si="13"/>
        <v>7385.615852160002</v>
      </c>
      <c r="AD83" s="120">
        <f t="shared" si="13"/>
        <v>7470.834496608</v>
      </c>
      <c r="AE83" s="120">
        <f t="shared" si="13"/>
        <v>7556.053141056001</v>
      </c>
      <c r="AF83" s="121">
        <f t="shared" si="11"/>
        <v>0.022227262417781724</v>
      </c>
      <c r="AG83" s="123">
        <f t="shared" si="12"/>
        <v>2.988495575221239</v>
      </c>
    </row>
    <row r="84" spans="1:33" ht="15">
      <c r="A84" s="53"/>
      <c r="B84" s="9"/>
      <c r="C84" s="9"/>
      <c r="D84" s="9"/>
      <c r="E84" s="9"/>
      <c r="F84" s="9"/>
      <c r="G84" s="19"/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28"/>
      <c r="T84" s="105"/>
      <c r="U84" s="113" t="s">
        <v>39</v>
      </c>
      <c r="V84" s="114">
        <v>921.6</v>
      </c>
      <c r="W84" s="115">
        <f t="shared" si="13"/>
        <v>6331.327414272001</v>
      </c>
      <c r="X84" s="116">
        <f t="shared" si="13"/>
        <v>6505.584132096003</v>
      </c>
      <c r="Y84" s="116">
        <f t="shared" si="13"/>
        <v>6679.84084992</v>
      </c>
      <c r="Z84" s="116">
        <f t="shared" si="13"/>
        <v>6854.097567744001</v>
      </c>
      <c r="AA84" s="116">
        <f t="shared" si="13"/>
        <v>7086.4398581760015</v>
      </c>
      <c r="AB84" s="116">
        <f t="shared" si="13"/>
        <v>7318.782148608</v>
      </c>
      <c r="AC84" s="116">
        <f t="shared" si="13"/>
        <v>7551.1244390400025</v>
      </c>
      <c r="AD84" s="116">
        <f t="shared" si="13"/>
        <v>7638.252797952001</v>
      </c>
      <c r="AE84" s="116">
        <f t="shared" si="13"/>
        <v>7725.381156864001</v>
      </c>
      <c r="AF84" s="121">
        <f t="shared" si="11"/>
        <v>0.02240958508986024</v>
      </c>
      <c r="AG84" s="123">
        <f t="shared" si="12"/>
        <v>3.07787610619469</v>
      </c>
    </row>
    <row r="85" spans="1:33" ht="15">
      <c r="A85" s="53"/>
      <c r="B85" s="9"/>
      <c r="C85" s="9"/>
      <c r="D85" s="9"/>
      <c r="E85" s="9"/>
      <c r="F85" s="9"/>
      <c r="G85" s="19"/>
      <c r="H85" s="1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28"/>
      <c r="T85" s="105"/>
      <c r="U85" s="117" t="s">
        <v>40</v>
      </c>
      <c r="V85" s="118">
        <v>951.5</v>
      </c>
      <c r="W85" s="119">
        <f t="shared" si="13"/>
        <v>6536.7383188799995</v>
      </c>
      <c r="X85" s="120">
        <f t="shared" si="13"/>
        <v>6716.648547840002</v>
      </c>
      <c r="Y85" s="120">
        <f t="shared" si="13"/>
        <v>6896.5587768</v>
      </c>
      <c r="Z85" s="120">
        <f t="shared" si="13"/>
        <v>7076.46900576</v>
      </c>
      <c r="AA85" s="120">
        <f t="shared" si="13"/>
        <v>7316.349311040001</v>
      </c>
      <c r="AB85" s="120">
        <f t="shared" si="13"/>
        <v>7556.229616320001</v>
      </c>
      <c r="AC85" s="120">
        <f t="shared" si="13"/>
        <v>7796.109921600001</v>
      </c>
      <c r="AD85" s="120">
        <f t="shared" si="13"/>
        <v>7886.065036080002</v>
      </c>
      <c r="AE85" s="120">
        <f t="shared" si="13"/>
        <v>7976.020150560001</v>
      </c>
      <c r="AF85" s="121">
        <f t="shared" si="11"/>
        <v>0.03244357638888884</v>
      </c>
      <c r="AG85" s="123">
        <f t="shared" si="12"/>
        <v>3.2101769911504423</v>
      </c>
    </row>
    <row r="86" spans="1:33" ht="15">
      <c r="A86" s="53"/>
      <c r="B86" s="9"/>
      <c r="C86" s="9"/>
      <c r="D86" s="9"/>
      <c r="E86" s="9"/>
      <c r="F86" s="9"/>
      <c r="G86" s="19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28"/>
      <c r="T86" s="105"/>
      <c r="U86" s="113" t="s">
        <v>41</v>
      </c>
      <c r="V86" s="114">
        <v>980.5</v>
      </c>
      <c r="W86" s="115">
        <f t="shared" si="13"/>
        <v>6735.966286560001</v>
      </c>
      <c r="X86" s="116">
        <f t="shared" si="13"/>
        <v>6921.359854080001</v>
      </c>
      <c r="Y86" s="116">
        <f t="shared" si="13"/>
        <v>7106.7534216</v>
      </c>
      <c r="Z86" s="116">
        <f t="shared" si="13"/>
        <v>7292.146989120001</v>
      </c>
      <c r="AA86" s="116">
        <f t="shared" si="13"/>
        <v>7539.33841248</v>
      </c>
      <c r="AB86" s="116">
        <f t="shared" si="13"/>
        <v>7786.5298358400005</v>
      </c>
      <c r="AC86" s="116">
        <f t="shared" si="13"/>
        <v>8033.721259200002</v>
      </c>
      <c r="AD86" s="116">
        <f t="shared" si="13"/>
        <v>8126.418042960001</v>
      </c>
      <c r="AE86" s="116">
        <f t="shared" si="13"/>
        <v>8219.11482672</v>
      </c>
      <c r="AF86" s="121">
        <f t="shared" si="11"/>
        <v>0.030478192327903386</v>
      </c>
      <c r="AG86" s="123">
        <f t="shared" si="12"/>
        <v>3.3384955752212386</v>
      </c>
    </row>
    <row r="87" spans="1:33" ht="15">
      <c r="A87" s="53"/>
      <c r="B87" s="9"/>
      <c r="C87" s="9"/>
      <c r="D87" s="9"/>
      <c r="E87" s="9"/>
      <c r="F87" s="9"/>
      <c r="G87" s="19"/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28"/>
      <c r="T87" s="105"/>
      <c r="U87" s="117" t="s">
        <v>42</v>
      </c>
      <c r="V87" s="118">
        <v>1010.6</v>
      </c>
      <c r="W87" s="119">
        <f t="shared" si="13"/>
        <v>6942.751177152</v>
      </c>
      <c r="X87" s="120">
        <f t="shared" si="13"/>
        <v>7133.836071936002</v>
      </c>
      <c r="Y87" s="120">
        <f t="shared" si="13"/>
        <v>7324.92096672</v>
      </c>
      <c r="Z87" s="120">
        <f t="shared" si="13"/>
        <v>7516.005861504001</v>
      </c>
      <c r="AA87" s="120">
        <f t="shared" si="13"/>
        <v>7770.785721216002</v>
      </c>
      <c r="AB87" s="120">
        <f t="shared" si="13"/>
        <v>8025.5655809280015</v>
      </c>
      <c r="AC87" s="120">
        <f t="shared" si="13"/>
        <v>8280.345440640001</v>
      </c>
      <c r="AD87" s="120">
        <f t="shared" si="13"/>
        <v>8375.887888032</v>
      </c>
      <c r="AE87" s="120">
        <f t="shared" si="13"/>
        <v>8471.430335424002</v>
      </c>
      <c r="AF87" s="121">
        <f t="shared" si="11"/>
        <v>0.03069862315145344</v>
      </c>
      <c r="AG87" s="123">
        <f t="shared" si="12"/>
        <v>3.471681415929204</v>
      </c>
    </row>
    <row r="88" spans="1:33" ht="15">
      <c r="A88" s="53"/>
      <c r="B88" s="9"/>
      <c r="C88" s="9"/>
      <c r="D88" s="9"/>
      <c r="E88" s="9"/>
      <c r="F88" s="9"/>
      <c r="G88" s="19"/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28"/>
      <c r="T88" s="105"/>
      <c r="U88" s="113" t="s">
        <v>43</v>
      </c>
      <c r="V88" s="114">
        <v>1033.8</v>
      </c>
      <c r="W88" s="115">
        <f t="shared" si="13"/>
        <v>7102.133551296</v>
      </c>
      <c r="X88" s="116">
        <f t="shared" si="13"/>
        <v>7297.605116928002</v>
      </c>
      <c r="Y88" s="116">
        <f t="shared" si="13"/>
        <v>7493.0766825599985</v>
      </c>
      <c r="Z88" s="116">
        <f t="shared" si="13"/>
        <v>7688.548248192</v>
      </c>
      <c r="AA88" s="116">
        <f t="shared" si="13"/>
        <v>7949.177002368</v>
      </c>
      <c r="AB88" s="116">
        <f t="shared" si="13"/>
        <v>8209.805756544001</v>
      </c>
      <c r="AC88" s="116">
        <f t="shared" si="13"/>
        <v>8470.434510720002</v>
      </c>
      <c r="AD88" s="116">
        <f t="shared" si="13"/>
        <v>8568.170293535999</v>
      </c>
      <c r="AE88" s="116">
        <f t="shared" si="13"/>
        <v>8665.906076352001</v>
      </c>
      <c r="AF88" s="121">
        <f t="shared" si="11"/>
        <v>0.022956659410251268</v>
      </c>
      <c r="AG88" s="123">
        <f t="shared" si="12"/>
        <v>3.5743362831858407</v>
      </c>
    </row>
    <row r="89" spans="1:33" ht="15">
      <c r="A89" s="53"/>
      <c r="B89" s="9"/>
      <c r="C89" s="9"/>
      <c r="D89" s="9"/>
      <c r="E89" s="9"/>
      <c r="F89" s="9"/>
      <c r="G89" s="19"/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28"/>
      <c r="T89" s="105"/>
      <c r="U89" s="117" t="s">
        <v>44</v>
      </c>
      <c r="V89" s="118">
        <v>1057.6</v>
      </c>
      <c r="W89" s="119">
        <f t="shared" si="13"/>
        <v>7265.637883392</v>
      </c>
      <c r="X89" s="120">
        <f t="shared" si="13"/>
        <v>7465.609568256</v>
      </c>
      <c r="Y89" s="120">
        <f t="shared" si="13"/>
        <v>7665.581253119999</v>
      </c>
      <c r="Z89" s="120">
        <f t="shared" si="13"/>
        <v>7865.552937983999</v>
      </c>
      <c r="AA89" s="120">
        <f t="shared" si="13"/>
        <v>8132.181851136001</v>
      </c>
      <c r="AB89" s="120">
        <f t="shared" si="13"/>
        <v>8398.810764288</v>
      </c>
      <c r="AC89" s="120">
        <f t="shared" si="13"/>
        <v>8665.439677440001</v>
      </c>
      <c r="AD89" s="120">
        <f t="shared" si="13"/>
        <v>8765.425519872</v>
      </c>
      <c r="AE89" s="120">
        <f t="shared" si="13"/>
        <v>8865.411362304001</v>
      </c>
      <c r="AF89" s="121">
        <f t="shared" si="11"/>
        <v>0.02302186109498927</v>
      </c>
      <c r="AG89" s="123">
        <f t="shared" si="12"/>
        <v>3.679646017699115</v>
      </c>
    </row>
    <row r="90" spans="1:33" ht="15">
      <c r="A90" s="53"/>
      <c r="B90" s="9"/>
      <c r="C90" s="9"/>
      <c r="D90" s="9"/>
      <c r="E90" s="9"/>
      <c r="F90" s="9"/>
      <c r="G90" s="19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28"/>
      <c r="T90" s="105"/>
      <c r="U90" s="113" t="s">
        <v>45</v>
      </c>
      <c r="V90" s="114">
        <v>1081.9</v>
      </c>
      <c r="W90" s="115">
        <f t="shared" si="13"/>
        <v>7432.577180448001</v>
      </c>
      <c r="X90" s="116">
        <f t="shared" si="13"/>
        <v>7637.143524864003</v>
      </c>
      <c r="Y90" s="116">
        <f t="shared" si="13"/>
        <v>7841.70986928</v>
      </c>
      <c r="Z90" s="116">
        <f t="shared" si="13"/>
        <v>8046.276213696002</v>
      </c>
      <c r="AA90" s="116">
        <f t="shared" si="13"/>
        <v>8319.031339584002</v>
      </c>
      <c r="AB90" s="116">
        <f t="shared" si="13"/>
        <v>8591.786465472002</v>
      </c>
      <c r="AC90" s="116">
        <f t="shared" si="13"/>
        <v>8864.541591360003</v>
      </c>
      <c r="AD90" s="116">
        <f t="shared" si="13"/>
        <v>8966.824763568002</v>
      </c>
      <c r="AE90" s="116">
        <f t="shared" si="13"/>
        <v>9069.107935776003</v>
      </c>
      <c r="AF90" s="121">
        <f t="shared" si="11"/>
        <v>0.022976550680786856</v>
      </c>
      <c r="AG90" s="123">
        <f t="shared" si="12"/>
        <v>3.787168141592921</v>
      </c>
    </row>
    <row r="91" spans="1:33" ht="15">
      <c r="A91" s="53"/>
      <c r="B91" s="9"/>
      <c r="C91" s="9"/>
      <c r="D91" s="9"/>
      <c r="E91" s="9"/>
      <c r="F91" s="9"/>
      <c r="G91" s="19"/>
      <c r="H91" s="1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28"/>
      <c r="T91" s="105"/>
      <c r="U91" s="117" t="s">
        <v>46</v>
      </c>
      <c r="V91" s="118">
        <v>1106.9</v>
      </c>
      <c r="W91" s="119">
        <f t="shared" si="13"/>
        <v>7604.325428448002</v>
      </c>
      <c r="X91" s="120">
        <f t="shared" si="13"/>
        <v>7813.618788864002</v>
      </c>
      <c r="Y91" s="120">
        <f t="shared" si="13"/>
        <v>8022.9121492799995</v>
      </c>
      <c r="Z91" s="120">
        <f t="shared" si="13"/>
        <v>8232.205509696001</v>
      </c>
      <c r="AA91" s="120">
        <f t="shared" si="13"/>
        <v>8511.263323584</v>
      </c>
      <c r="AB91" s="120">
        <f t="shared" si="13"/>
        <v>8790.321137472003</v>
      </c>
      <c r="AC91" s="120">
        <f t="shared" si="13"/>
        <v>9069.378951360002</v>
      </c>
      <c r="AD91" s="120">
        <f t="shared" si="13"/>
        <v>9174.025631568002</v>
      </c>
      <c r="AE91" s="120">
        <f t="shared" si="13"/>
        <v>9278.672311776003</v>
      </c>
      <c r="AF91" s="121">
        <f t="shared" si="11"/>
        <v>0.023107496071725686</v>
      </c>
      <c r="AG91" s="123">
        <f t="shared" si="12"/>
        <v>3.8977876106194698</v>
      </c>
    </row>
    <row r="92" spans="1:33" ht="15">
      <c r="A92" s="53"/>
      <c r="B92" s="9"/>
      <c r="C92" s="9"/>
      <c r="D92" s="9"/>
      <c r="E92" s="9"/>
      <c r="F92" s="9"/>
      <c r="G92" s="19"/>
      <c r="H92" s="1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28"/>
      <c r="T92" s="105"/>
      <c r="U92" s="113" t="s">
        <v>47</v>
      </c>
      <c r="V92" s="114">
        <v>1132.3</v>
      </c>
      <c r="W92" s="115">
        <f t="shared" si="13"/>
        <v>7778.821648416</v>
      </c>
      <c r="X92" s="116">
        <f t="shared" si="13"/>
        <v>7992.917657088001</v>
      </c>
      <c r="Y92" s="116">
        <f t="shared" si="13"/>
        <v>8207.01366576</v>
      </c>
      <c r="Z92" s="116">
        <f t="shared" si="13"/>
        <v>8421.109674432</v>
      </c>
      <c r="AA92" s="116">
        <f t="shared" si="13"/>
        <v>8706.571019328001</v>
      </c>
      <c r="AB92" s="116">
        <f t="shared" si="13"/>
        <v>8992.032364224</v>
      </c>
      <c r="AC92" s="116">
        <f t="shared" si="13"/>
        <v>9277.493709120003</v>
      </c>
      <c r="AD92" s="116">
        <f t="shared" si="13"/>
        <v>9384.541713456001</v>
      </c>
      <c r="AE92" s="116">
        <f t="shared" si="13"/>
        <v>9491.589717792001</v>
      </c>
      <c r="AF92" s="121">
        <f t="shared" si="11"/>
        <v>0.02294696901255744</v>
      </c>
      <c r="AG92" s="123">
        <f t="shared" si="12"/>
        <v>4.010176991150443</v>
      </c>
    </row>
    <row r="93" spans="1:33" ht="15">
      <c r="A93" s="53"/>
      <c r="B93" s="9"/>
      <c r="C93" s="9"/>
      <c r="D93" s="9"/>
      <c r="E93" s="9"/>
      <c r="F93" s="9"/>
      <c r="G93" s="19"/>
      <c r="H93" s="1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28"/>
      <c r="T93" s="105"/>
      <c r="U93" s="117" t="s">
        <v>48</v>
      </c>
      <c r="V93" s="118">
        <v>1158.4</v>
      </c>
      <c r="W93" s="119">
        <f t="shared" si="13"/>
        <v>7958.126819328002</v>
      </c>
      <c r="X93" s="120">
        <f t="shared" si="13"/>
        <v>8177.1578327040015</v>
      </c>
      <c r="Y93" s="120">
        <f t="shared" si="13"/>
        <v>8396.18884608</v>
      </c>
      <c r="Z93" s="120">
        <f t="shared" si="13"/>
        <v>8615.219859456001</v>
      </c>
      <c r="AA93" s="120">
        <f t="shared" si="13"/>
        <v>8907.261210624001</v>
      </c>
      <c r="AB93" s="120">
        <f t="shared" si="13"/>
        <v>9199.302561792001</v>
      </c>
      <c r="AC93" s="120">
        <f t="shared" si="13"/>
        <v>9491.343912960003</v>
      </c>
      <c r="AD93" s="120">
        <f t="shared" si="13"/>
        <v>9600.859419648</v>
      </c>
      <c r="AE93" s="120">
        <f t="shared" si="13"/>
        <v>9710.374926336002</v>
      </c>
      <c r="AF93" s="121">
        <f t="shared" si="11"/>
        <v>0.023050428331714334</v>
      </c>
      <c r="AG93" s="123">
        <f t="shared" si="12"/>
        <v>4.125663716814159</v>
      </c>
    </row>
    <row r="94" spans="1:33" ht="15">
      <c r="A94" s="53"/>
      <c r="B94" s="9"/>
      <c r="C94" s="9"/>
      <c r="D94" s="9"/>
      <c r="E94" s="9"/>
      <c r="F94" s="9"/>
      <c r="G94" s="19"/>
      <c r="H94" s="1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28"/>
      <c r="T94" s="105"/>
      <c r="U94" s="113" t="s">
        <v>49</v>
      </c>
      <c r="V94" s="114">
        <v>1185</v>
      </c>
      <c r="W94" s="115">
        <f t="shared" si="13"/>
        <v>8140.866955200001</v>
      </c>
      <c r="X94" s="116">
        <f t="shared" si="13"/>
        <v>8364.927513600001</v>
      </c>
      <c r="Y94" s="116">
        <f t="shared" si="13"/>
        <v>8588.988072</v>
      </c>
      <c r="Z94" s="116">
        <f t="shared" si="13"/>
        <v>8813.0486304</v>
      </c>
      <c r="AA94" s="116">
        <f t="shared" si="13"/>
        <v>9111.7960416</v>
      </c>
      <c r="AB94" s="116">
        <f t="shared" si="13"/>
        <v>9410.543452800002</v>
      </c>
      <c r="AC94" s="116">
        <f t="shared" si="13"/>
        <v>9709.290864000002</v>
      </c>
      <c r="AD94" s="116">
        <f t="shared" si="13"/>
        <v>9821.321143200003</v>
      </c>
      <c r="AE94" s="116">
        <f t="shared" si="13"/>
        <v>9933.351422400001</v>
      </c>
      <c r="AF94" s="121">
        <f t="shared" si="11"/>
        <v>0.022962707182320186</v>
      </c>
      <c r="AG94" s="123">
        <f t="shared" si="12"/>
        <v>4.243362831858407</v>
      </c>
    </row>
    <row r="95" spans="1:33" ht="15.75">
      <c r="A95" s="46"/>
      <c r="B95" s="6"/>
      <c r="C95" s="6"/>
      <c r="D95" s="6"/>
      <c r="E95" s="6"/>
      <c r="F95" s="6"/>
      <c r="S95" s="23"/>
      <c r="T95" s="233"/>
      <c r="U95" s="231" t="s">
        <v>5</v>
      </c>
      <c r="V95" s="95" t="s">
        <v>3</v>
      </c>
      <c r="W95" s="96"/>
      <c r="X95" s="97">
        <f aca="true" t="shared" si="14" ref="X95:AE95">+X79/W79-1</f>
        <v>0.02752293577981657</v>
      </c>
      <c r="Y95" s="97">
        <f t="shared" si="14"/>
        <v>0.02678571428571397</v>
      </c>
      <c r="Z95" s="97">
        <f t="shared" si="14"/>
        <v>0.026086956521739424</v>
      </c>
      <c r="AA95" s="97">
        <f t="shared" si="14"/>
        <v>0.03389830508474567</v>
      </c>
      <c r="AB95" s="97">
        <f t="shared" si="14"/>
        <v>0.032786885245901454</v>
      </c>
      <c r="AC95" s="97">
        <f t="shared" si="14"/>
        <v>0.03174603174603208</v>
      </c>
      <c r="AD95" s="97">
        <f t="shared" si="14"/>
        <v>0.011538461538461497</v>
      </c>
      <c r="AE95" s="98">
        <f t="shared" si="14"/>
        <v>0.011406844106463865</v>
      </c>
      <c r="AF95" s="99"/>
      <c r="AG95" s="99"/>
    </row>
    <row r="96" spans="1:33" ht="15.75">
      <c r="A96" s="46"/>
      <c r="B96" s="6"/>
      <c r="C96" s="6"/>
      <c r="D96" s="6"/>
      <c r="E96" s="6"/>
      <c r="F96" s="6"/>
      <c r="S96" s="6"/>
      <c r="T96" s="234"/>
      <c r="U96" s="232"/>
      <c r="V96" s="100" t="s">
        <v>4</v>
      </c>
      <c r="W96" s="101"/>
      <c r="X96" s="102">
        <f aca="true" t="shared" si="15" ref="X96:AE96">+X79/$W$79-1</f>
        <v>0.02752293577981657</v>
      </c>
      <c r="Y96" s="102">
        <f t="shared" si="15"/>
        <v>0.05504587155963292</v>
      </c>
      <c r="Z96" s="102">
        <f t="shared" si="15"/>
        <v>0.08256880733944971</v>
      </c>
      <c r="AA96" s="102">
        <f t="shared" si="15"/>
        <v>0.11926605504587173</v>
      </c>
      <c r="AB96" s="102">
        <f t="shared" si="15"/>
        <v>0.1559633027522933</v>
      </c>
      <c r="AC96" s="102">
        <f t="shared" si="15"/>
        <v>0.19266055045871577</v>
      </c>
      <c r="AD96" s="102">
        <f t="shared" si="15"/>
        <v>0.20642201834862384</v>
      </c>
      <c r="AE96" s="103">
        <f t="shared" si="15"/>
        <v>0.22018348623853212</v>
      </c>
      <c r="AF96" s="104"/>
      <c r="AG96" s="104"/>
    </row>
  </sheetData>
  <sheetProtection/>
  <mergeCells count="32">
    <mergeCell ref="U95:U96"/>
    <mergeCell ref="AF8:AG8"/>
    <mergeCell ref="V3:AC3"/>
    <mergeCell ref="AD3:AE3"/>
    <mergeCell ref="AF9:AG9"/>
    <mergeCell ref="T95:T96"/>
    <mergeCell ref="U9:V9"/>
    <mergeCell ref="B13:B39"/>
    <mergeCell ref="AF2:AG2"/>
    <mergeCell ref="Q63:Q79"/>
    <mergeCell ref="F8:R8"/>
    <mergeCell ref="L43:L79"/>
    <mergeCell ref="E19:E39"/>
    <mergeCell ref="P59:P79"/>
    <mergeCell ref="AE7:AF7"/>
    <mergeCell ref="V4:AC4"/>
    <mergeCell ref="R67:R79"/>
    <mergeCell ref="V5:AC5"/>
    <mergeCell ref="W8:AE8"/>
    <mergeCell ref="T13:T79"/>
    <mergeCell ref="M47:M79"/>
    <mergeCell ref="U11:V11"/>
    <mergeCell ref="C15:C39"/>
    <mergeCell ref="O55:O79"/>
    <mergeCell ref="D17:D39"/>
    <mergeCell ref="K39:K79"/>
    <mergeCell ref="F19:F55"/>
    <mergeCell ref="H27:H55"/>
    <mergeCell ref="I31:I55"/>
    <mergeCell ref="J35:J55"/>
    <mergeCell ref="N51:N79"/>
    <mergeCell ref="G23:G55"/>
  </mergeCells>
  <dataValidations count="5">
    <dataValidation allowBlank="1" showErrorMessage="1" sqref="Y1"/>
    <dataValidation type="list" allowBlank="1" showInputMessage="1" showErrorMessage="1" promptTitle="HORAIRE" prompt="Choisissez le type d'horaire" sqref="V1">
      <formula1>$K$16:$K$19</formula1>
    </dataValidation>
    <dataValidation type="list" allowBlank="1" showInputMessage="1" showErrorMessage="1" promptTitle="HORAIRE" prompt="Choisissez le type d'horaire" sqref="X1">
      <formula1>$K$16:$K$19</formula1>
    </dataValidation>
    <dataValidation type="list" allowBlank="1" showInputMessage="1" showErrorMessage="1" sqref="L10">
      <formula1>#REF!</formula1>
    </dataValidation>
    <dataValidation type="list" operator="equal" allowBlank="1" showInputMessage="1" showErrorMessage="1" sqref="L11">
      <formula1>#REF!</formula1>
    </dataValidation>
  </dataValidations>
  <printOptions/>
  <pageMargins left="0.7" right="0.7" top="0.75" bottom="0.75" header="0.3" footer="0.3"/>
  <pageSetup fitToHeight="0" fitToWidth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96"/>
  <sheetViews>
    <sheetView zoomScale="67" zoomScaleNormal="67" zoomScaleSheetLayoutView="100" zoomScalePageLayoutView="0" workbookViewId="0" topLeftCell="M2">
      <selection activeCell="A1" sqref="A1:AG96"/>
    </sheetView>
  </sheetViews>
  <sheetFormatPr defaultColWidth="11.421875" defaultRowHeight="12.75"/>
  <sheetData>
    <row r="1" spans="1:33" ht="12.75">
      <c r="A1" s="46"/>
      <c r="B1" s="46"/>
      <c r="C1" s="46"/>
      <c r="D1" s="12"/>
      <c r="E1" s="44"/>
      <c r="F1" s="44"/>
      <c r="G1" s="35"/>
      <c r="H1" s="35"/>
      <c r="I1" s="37"/>
      <c r="J1" s="37"/>
      <c r="M1" s="37"/>
      <c r="N1" s="37"/>
      <c r="O1" s="37"/>
      <c r="P1" s="37"/>
      <c r="Q1" s="37"/>
      <c r="R1" s="37"/>
      <c r="S1" s="6"/>
      <c r="U1" s="61"/>
      <c r="V1" s="51"/>
      <c r="W1" s="51"/>
      <c r="X1" s="51"/>
      <c r="Y1" s="60"/>
      <c r="Z1" s="60"/>
      <c r="AA1" s="51"/>
      <c r="AB1" s="51"/>
      <c r="AC1" s="51"/>
      <c r="AD1" s="51"/>
      <c r="AE1" s="51"/>
      <c r="AF1" s="51"/>
      <c r="AG1" s="51"/>
    </row>
    <row r="2" spans="1:33" ht="12.75">
      <c r="A2" s="44"/>
      <c r="B2" s="44"/>
      <c r="C2" s="44"/>
      <c r="D2" s="44"/>
      <c r="E2" s="47"/>
      <c r="F2" s="47"/>
      <c r="G2" s="12"/>
      <c r="H2" s="48"/>
      <c r="I2" s="12"/>
      <c r="J2" s="12"/>
      <c r="M2" s="12"/>
      <c r="N2" s="12"/>
      <c r="O2" s="12"/>
      <c r="P2" s="12"/>
      <c r="Q2" s="12"/>
      <c r="R2" s="12"/>
      <c r="S2" s="6"/>
      <c r="T2" s="51"/>
      <c r="U2" s="51"/>
      <c r="V2" s="51"/>
      <c r="W2" s="51"/>
      <c r="X2" s="51"/>
      <c r="Y2" s="51"/>
      <c r="Z2" s="51"/>
      <c r="AA2" s="62"/>
      <c r="AB2" s="51"/>
      <c r="AC2" s="51"/>
      <c r="AD2" s="51"/>
      <c r="AE2" s="51"/>
      <c r="AF2" s="217"/>
      <c r="AG2" s="217"/>
    </row>
    <row r="3" spans="1:33" ht="21">
      <c r="A3" s="46"/>
      <c r="B3" s="46"/>
      <c r="C3" s="46"/>
      <c r="D3" s="46"/>
      <c r="E3" s="49"/>
      <c r="F3" s="49"/>
      <c r="G3" s="12"/>
      <c r="H3" s="48"/>
      <c r="I3" s="12"/>
      <c r="J3" s="12"/>
      <c r="K3" s="37"/>
      <c r="L3" s="41"/>
      <c r="M3" s="35"/>
      <c r="N3" s="36"/>
      <c r="O3" s="12"/>
      <c r="P3" s="12"/>
      <c r="Q3" s="12"/>
      <c r="R3" s="12"/>
      <c r="S3" s="6"/>
      <c r="T3" s="63"/>
      <c r="W3" s="198" t="s">
        <v>53</v>
      </c>
      <c r="X3" s="198"/>
      <c r="Y3" s="198"/>
      <c r="Z3" s="198"/>
      <c r="AA3" s="198"/>
      <c r="AB3" s="198"/>
      <c r="AC3" s="198"/>
      <c r="AD3" s="199" t="s">
        <v>54</v>
      </c>
      <c r="AE3" s="199"/>
      <c r="AF3" s="129"/>
      <c r="AG3" s="129"/>
    </row>
    <row r="4" spans="1:33" ht="21">
      <c r="A4" s="46"/>
      <c r="B4" s="46"/>
      <c r="C4" s="46"/>
      <c r="D4" s="46"/>
      <c r="E4" s="49"/>
      <c r="F4" s="49"/>
      <c r="G4" s="35"/>
      <c r="H4" s="35"/>
      <c r="N4" s="37"/>
      <c r="O4" s="37"/>
      <c r="P4" s="12"/>
      <c r="Q4" s="12"/>
      <c r="R4" s="12"/>
      <c r="S4" s="6"/>
      <c r="T4" s="63"/>
      <c r="V4" s="132"/>
      <c r="W4" s="230" t="s">
        <v>51</v>
      </c>
      <c r="X4" s="230"/>
      <c r="Y4" s="230"/>
      <c r="Z4" s="230"/>
      <c r="AA4" s="230"/>
      <c r="AB4" s="230"/>
      <c r="AC4" s="230"/>
      <c r="AD4" s="132"/>
      <c r="AE4" s="132"/>
      <c r="AF4" s="132"/>
      <c r="AG4" s="132"/>
    </row>
    <row r="5" spans="1:33" ht="21">
      <c r="A5" s="46"/>
      <c r="B5" s="46"/>
      <c r="C5" s="46"/>
      <c r="D5" s="46"/>
      <c r="E5" s="49"/>
      <c r="F5" s="49"/>
      <c r="G5" s="35"/>
      <c r="H5" s="35"/>
      <c r="N5" s="36"/>
      <c r="O5" s="12"/>
      <c r="P5" s="12"/>
      <c r="Q5" s="12"/>
      <c r="R5" s="12"/>
      <c r="S5" s="6"/>
      <c r="T5" s="51"/>
      <c r="U5" s="64"/>
      <c r="V5" s="64"/>
      <c r="W5" s="223" t="s">
        <v>52</v>
      </c>
      <c r="X5" s="223"/>
      <c r="Y5" s="223"/>
      <c r="Z5" s="223"/>
      <c r="AA5" s="223"/>
      <c r="AB5" s="223"/>
      <c r="AC5" s="223"/>
      <c r="AD5" s="133">
        <v>0.24</v>
      </c>
      <c r="AE5" s="64"/>
      <c r="AF5" s="64"/>
      <c r="AG5" s="64"/>
    </row>
    <row r="6" spans="1:33" ht="21">
      <c r="A6" s="46"/>
      <c r="B6" s="46"/>
      <c r="C6" s="46"/>
      <c r="D6" s="46"/>
      <c r="E6" s="49"/>
      <c r="F6" s="49"/>
      <c r="G6" s="35"/>
      <c r="H6" s="35"/>
      <c r="N6" s="36"/>
      <c r="O6" s="12"/>
      <c r="P6" s="12"/>
      <c r="Q6" s="12"/>
      <c r="R6" s="12"/>
      <c r="S6" s="6"/>
      <c r="T6" s="51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2.75">
      <c r="A7" s="7"/>
      <c r="B7" s="7"/>
      <c r="C7" s="7"/>
      <c r="D7" s="7"/>
      <c r="E7" s="13"/>
      <c r="F7" s="13"/>
      <c r="G7" s="3"/>
      <c r="H7" s="3"/>
      <c r="I7" s="3"/>
      <c r="J7" s="3"/>
      <c r="K7" s="3"/>
      <c r="L7" s="3"/>
      <c r="M7" s="3"/>
      <c r="N7" s="12"/>
      <c r="O7" s="12"/>
      <c r="P7" s="12"/>
      <c r="Q7" s="12"/>
      <c r="R7" s="12"/>
      <c r="S7" s="7"/>
      <c r="T7" s="65"/>
      <c r="U7" s="65"/>
      <c r="V7" s="65"/>
      <c r="W7" s="51"/>
      <c r="X7" s="65"/>
      <c r="Y7" s="65"/>
      <c r="Z7" s="65"/>
      <c r="AA7" s="65"/>
      <c r="AB7" s="130"/>
      <c r="AC7" s="130"/>
      <c r="AD7" s="130" t="s">
        <v>50</v>
      </c>
      <c r="AE7" s="229" t="str">
        <f>AD3</f>
        <v>01.01.2020</v>
      </c>
      <c r="AF7" s="229"/>
      <c r="AG7" s="134">
        <v>506.24</v>
      </c>
    </row>
    <row r="8" spans="1:33" ht="21">
      <c r="A8" s="52"/>
      <c r="B8" s="43"/>
      <c r="C8" s="43"/>
      <c r="D8" s="43"/>
      <c r="E8" s="43"/>
      <c r="F8" s="169" t="s">
        <v>31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8"/>
      <c r="T8" s="66"/>
      <c r="U8" s="67"/>
      <c r="V8" s="68"/>
      <c r="W8" s="218" t="s">
        <v>32</v>
      </c>
      <c r="X8" s="219"/>
      <c r="Y8" s="219"/>
      <c r="Z8" s="219"/>
      <c r="AA8" s="219"/>
      <c r="AB8" s="219"/>
      <c r="AC8" s="219"/>
      <c r="AD8" s="219"/>
      <c r="AE8" s="220"/>
      <c r="AF8" s="196"/>
      <c r="AG8" s="197"/>
    </row>
    <row r="9" spans="1:33" ht="12.75">
      <c r="A9" s="52"/>
      <c r="B9" s="43"/>
      <c r="C9" s="43"/>
      <c r="D9" s="43"/>
      <c r="E9" s="4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8"/>
      <c r="T9" s="69"/>
      <c r="U9" s="203"/>
      <c r="V9" s="204"/>
      <c r="W9" s="71">
        <v>4</v>
      </c>
      <c r="X9" s="71">
        <v>5</v>
      </c>
      <c r="Y9" s="71">
        <v>6</v>
      </c>
      <c r="Z9" s="71">
        <v>7</v>
      </c>
      <c r="AA9" s="71">
        <v>8</v>
      </c>
      <c r="AB9" s="71">
        <v>9</v>
      </c>
      <c r="AC9" s="71">
        <v>10</v>
      </c>
      <c r="AD9" s="71">
        <v>11</v>
      </c>
      <c r="AE9" s="72">
        <v>12</v>
      </c>
      <c r="AF9" s="200" t="s">
        <v>5</v>
      </c>
      <c r="AG9" s="201"/>
    </row>
    <row r="10" spans="1:33" ht="12.75">
      <c r="A10" s="52"/>
      <c r="B10" s="43"/>
      <c r="C10" s="43"/>
      <c r="D10" s="43"/>
      <c r="E10" s="43"/>
      <c r="F10" s="43"/>
      <c r="G10" s="12"/>
      <c r="H10" s="43"/>
      <c r="I10" s="12"/>
      <c r="J10" s="38"/>
      <c r="K10" s="39"/>
      <c r="L10" s="40"/>
      <c r="M10" s="12"/>
      <c r="N10" s="12"/>
      <c r="O10" s="12"/>
      <c r="P10" s="12"/>
      <c r="Q10" s="12"/>
      <c r="R10" s="12"/>
      <c r="S10" s="8"/>
      <c r="T10" s="69"/>
      <c r="U10" s="70"/>
      <c r="V10" s="75"/>
      <c r="W10" s="76" t="s">
        <v>24</v>
      </c>
      <c r="X10" s="76" t="s">
        <v>30</v>
      </c>
      <c r="Y10" s="76" t="s">
        <v>29</v>
      </c>
      <c r="Z10" s="76" t="s">
        <v>28</v>
      </c>
      <c r="AA10" s="76" t="s">
        <v>27</v>
      </c>
      <c r="AB10" s="76" t="s">
        <v>26</v>
      </c>
      <c r="AC10" s="76" t="s">
        <v>25</v>
      </c>
      <c r="AD10" s="76" t="s">
        <v>33</v>
      </c>
      <c r="AE10" s="77" t="s">
        <v>34</v>
      </c>
      <c r="AF10" s="73"/>
      <c r="AG10" s="74"/>
    </row>
    <row r="11" spans="1:33" ht="12.75">
      <c r="A11" s="52"/>
      <c r="B11" s="43"/>
      <c r="C11" s="43"/>
      <c r="D11" s="43"/>
      <c r="E11" s="43"/>
      <c r="F11" s="43"/>
      <c r="G11" s="12"/>
      <c r="H11" s="43"/>
      <c r="I11" s="12"/>
      <c r="J11" s="50"/>
      <c r="K11" s="42"/>
      <c r="L11" s="42"/>
      <c r="M11" s="42"/>
      <c r="N11" s="42"/>
      <c r="O11" s="42"/>
      <c r="P11" s="42"/>
      <c r="Q11" s="12"/>
      <c r="R11" s="12"/>
      <c r="S11" s="8"/>
      <c r="T11" s="69"/>
      <c r="U11" s="203"/>
      <c r="V11" s="204"/>
      <c r="W11" s="78">
        <v>0.09</v>
      </c>
      <c r="X11" s="78">
        <v>0.12</v>
      </c>
      <c r="Y11" s="78">
        <v>0.15</v>
      </c>
      <c r="Z11" s="78">
        <v>0.18</v>
      </c>
      <c r="AA11" s="78">
        <v>0.22</v>
      </c>
      <c r="AB11" s="78">
        <v>0.26</v>
      </c>
      <c r="AC11" s="78">
        <v>0.3</v>
      </c>
      <c r="AD11" s="78">
        <v>0.315</v>
      </c>
      <c r="AE11" s="79">
        <v>0.33</v>
      </c>
      <c r="AF11" s="73"/>
      <c r="AG11" s="74"/>
    </row>
    <row r="12" spans="1:33" ht="12.75">
      <c r="A12" s="52"/>
      <c r="B12" s="43"/>
      <c r="C12" s="43"/>
      <c r="D12" s="43"/>
      <c r="E12" s="43"/>
      <c r="F12" s="43"/>
      <c r="G12" s="12"/>
      <c r="H12" s="43"/>
      <c r="I12" s="12"/>
      <c r="J12" s="50"/>
      <c r="K12" s="42"/>
      <c r="L12" s="42"/>
      <c r="M12" s="42"/>
      <c r="N12" s="42"/>
      <c r="O12" s="42"/>
      <c r="P12" s="42"/>
      <c r="Q12" s="12"/>
      <c r="R12" s="12"/>
      <c r="S12" s="124"/>
      <c r="T12" s="69"/>
      <c r="U12" s="80" t="s">
        <v>1</v>
      </c>
      <c r="V12" s="81" t="s">
        <v>2</v>
      </c>
      <c r="W12" s="82"/>
      <c r="X12" s="83"/>
      <c r="Y12" s="83"/>
      <c r="Z12" s="83"/>
      <c r="AA12" s="83"/>
      <c r="AB12" s="83"/>
      <c r="AC12" s="83"/>
      <c r="AD12" s="83"/>
      <c r="AE12" s="84"/>
      <c r="AF12" s="73"/>
      <c r="AG12" s="74"/>
    </row>
    <row r="13" spans="1:33" ht="13.5">
      <c r="A13" s="10"/>
      <c r="B13" s="170" t="s">
        <v>6</v>
      </c>
      <c r="C13" s="12"/>
      <c r="D13" s="6"/>
      <c r="E13" s="10"/>
      <c r="F13" s="10"/>
      <c r="G13" s="12"/>
      <c r="H13" s="11"/>
      <c r="I13" s="12"/>
      <c r="J13" s="29"/>
      <c r="K13" s="28"/>
      <c r="L13" s="28"/>
      <c r="M13" s="28"/>
      <c r="N13" s="28"/>
      <c r="O13" s="28"/>
      <c r="P13" s="28"/>
      <c r="Q13" s="29"/>
      <c r="R13" s="12"/>
      <c r="S13" s="125"/>
      <c r="T13" s="228" t="s">
        <v>23</v>
      </c>
      <c r="U13" s="85">
        <v>30</v>
      </c>
      <c r="V13" s="86">
        <v>226</v>
      </c>
      <c r="W13" s="54">
        <f aca="true" t="shared" si="0" ref="W13:AE22">+$AG$7*(1+W$11)*$V13/100*(1+$AD$5)</f>
        <v>1546.3688038400003</v>
      </c>
      <c r="X13" s="54">
        <f t="shared" si="0"/>
        <v>1588.9294131200002</v>
      </c>
      <c r="Y13" s="54">
        <f t="shared" si="0"/>
        <v>1631.4900223999998</v>
      </c>
      <c r="Z13" s="54">
        <f t="shared" si="0"/>
        <v>1674.05063168</v>
      </c>
      <c r="AA13" s="54">
        <f t="shared" si="0"/>
        <v>1730.79811072</v>
      </c>
      <c r="AB13" s="54">
        <f t="shared" si="0"/>
        <v>1787.5455897599998</v>
      </c>
      <c r="AC13" s="54">
        <f t="shared" si="0"/>
        <v>1844.2930688</v>
      </c>
      <c r="AD13" s="54">
        <f t="shared" si="0"/>
        <v>1865.5733734399998</v>
      </c>
      <c r="AE13" s="55">
        <f t="shared" si="0"/>
        <v>1886.8536780800002</v>
      </c>
      <c r="AF13" s="87" t="s">
        <v>1</v>
      </c>
      <c r="AG13" s="88" t="s">
        <v>4</v>
      </c>
    </row>
    <row r="14" spans="1:33" ht="13.5">
      <c r="A14" s="10"/>
      <c r="B14" s="171"/>
      <c r="C14" s="12"/>
      <c r="D14" s="6"/>
      <c r="E14" s="10"/>
      <c r="F14" s="10"/>
      <c r="G14" s="12"/>
      <c r="H14" s="11"/>
      <c r="I14" s="12"/>
      <c r="Q14" s="12"/>
      <c r="R14" s="25"/>
      <c r="S14" s="126"/>
      <c r="T14" s="228"/>
      <c r="U14" s="89">
        <v>35</v>
      </c>
      <c r="V14" s="90">
        <v>230.4</v>
      </c>
      <c r="W14" s="56">
        <f t="shared" si="0"/>
        <v>1576.475099136</v>
      </c>
      <c r="X14" s="56">
        <f t="shared" si="0"/>
        <v>1619.8643220480003</v>
      </c>
      <c r="Y14" s="56">
        <f t="shared" si="0"/>
        <v>1663.25354496</v>
      </c>
      <c r="Z14" s="56">
        <f t="shared" si="0"/>
        <v>1706.642767872</v>
      </c>
      <c r="AA14" s="56">
        <f t="shared" si="0"/>
        <v>1764.495065088</v>
      </c>
      <c r="AB14" s="56">
        <f t="shared" si="0"/>
        <v>1822.347362304</v>
      </c>
      <c r="AC14" s="56">
        <f t="shared" si="0"/>
        <v>1880.1996595200003</v>
      </c>
      <c r="AD14" s="56">
        <f t="shared" si="0"/>
        <v>1901.894270976</v>
      </c>
      <c r="AE14" s="57">
        <f t="shared" si="0"/>
        <v>1923.5888824320002</v>
      </c>
      <c r="AF14" s="91">
        <f aca="true" t="shared" si="1" ref="AF14:AF45">+AE14/AE13-1</f>
        <v>0.019469026548672552</v>
      </c>
      <c r="AG14" s="92">
        <f aca="true" t="shared" si="2" ref="AG14:AG45">+AE14/$AE$13-1</f>
        <v>0.019469026548672552</v>
      </c>
    </row>
    <row r="15" spans="1:33" ht="13.5">
      <c r="A15" s="10"/>
      <c r="B15" s="172"/>
      <c r="C15" s="191" t="s">
        <v>7</v>
      </c>
      <c r="D15" s="15"/>
      <c r="E15" s="12"/>
      <c r="F15" s="10"/>
      <c r="G15" s="12"/>
      <c r="H15" s="11"/>
      <c r="J15" s="4"/>
      <c r="Q15" s="12"/>
      <c r="R15" s="25"/>
      <c r="S15" s="126"/>
      <c r="T15" s="228"/>
      <c r="U15" s="93">
        <v>40</v>
      </c>
      <c r="V15" s="94">
        <v>234.9</v>
      </c>
      <c r="W15" s="58">
        <f t="shared" si="0"/>
        <v>1607.265628416</v>
      </c>
      <c r="X15" s="58">
        <f t="shared" si="0"/>
        <v>1651.5022970880004</v>
      </c>
      <c r="Y15" s="58">
        <f t="shared" si="0"/>
        <v>1695.7389657599997</v>
      </c>
      <c r="Z15" s="58">
        <f t="shared" si="0"/>
        <v>1739.975634432</v>
      </c>
      <c r="AA15" s="58">
        <f t="shared" si="0"/>
        <v>1798.9578593279998</v>
      </c>
      <c r="AB15" s="58">
        <f t="shared" si="0"/>
        <v>1857.940084224</v>
      </c>
      <c r="AC15" s="58">
        <f t="shared" si="0"/>
        <v>1916.9223091200001</v>
      </c>
      <c r="AD15" s="58">
        <f t="shared" si="0"/>
        <v>1939.040643456</v>
      </c>
      <c r="AE15" s="59">
        <f t="shared" si="0"/>
        <v>1961.158977792</v>
      </c>
      <c r="AF15" s="91">
        <f t="shared" si="1"/>
        <v>0.01953125</v>
      </c>
      <c r="AG15" s="92">
        <f t="shared" si="2"/>
        <v>0.03938053097345118</v>
      </c>
    </row>
    <row r="16" spans="1:33" ht="13.5">
      <c r="A16" s="10"/>
      <c r="B16" s="172"/>
      <c r="C16" s="192"/>
      <c r="D16" s="16"/>
      <c r="E16" s="12"/>
      <c r="F16" s="10"/>
      <c r="G16" s="14"/>
      <c r="H16" s="11"/>
      <c r="J16" s="12"/>
      <c r="Q16" s="12"/>
      <c r="R16" s="25"/>
      <c r="S16" s="126"/>
      <c r="T16" s="228"/>
      <c r="U16" s="89">
        <v>45</v>
      </c>
      <c r="V16" s="90">
        <v>239.6</v>
      </c>
      <c r="W16" s="56">
        <f t="shared" si="0"/>
        <v>1639.4246256640001</v>
      </c>
      <c r="X16" s="56">
        <f t="shared" si="0"/>
        <v>1684.546404352</v>
      </c>
      <c r="Y16" s="56">
        <f t="shared" si="0"/>
        <v>1729.6681830399998</v>
      </c>
      <c r="Z16" s="56">
        <f t="shared" si="0"/>
        <v>1774.7899617279998</v>
      </c>
      <c r="AA16" s="56">
        <f t="shared" si="0"/>
        <v>1834.9523333119998</v>
      </c>
      <c r="AB16" s="56">
        <f t="shared" si="0"/>
        <v>1895.114704896</v>
      </c>
      <c r="AC16" s="56">
        <f t="shared" si="0"/>
        <v>1955.2770764800002</v>
      </c>
      <c r="AD16" s="56">
        <f t="shared" si="0"/>
        <v>1977.837965824</v>
      </c>
      <c r="AE16" s="57">
        <f t="shared" si="0"/>
        <v>2000.398855168</v>
      </c>
      <c r="AF16" s="91">
        <f t="shared" si="1"/>
        <v>0.020008514261387722</v>
      </c>
      <c r="AG16" s="92">
        <f t="shared" si="2"/>
        <v>0.060176991150442394</v>
      </c>
    </row>
    <row r="17" spans="1:33" ht="13.5">
      <c r="A17" s="10"/>
      <c r="B17" s="172"/>
      <c r="C17" s="193"/>
      <c r="D17" s="191" t="s">
        <v>8</v>
      </c>
      <c r="E17" s="15"/>
      <c r="F17" s="12"/>
      <c r="G17" s="14"/>
      <c r="J17" s="12"/>
      <c r="K17" s="26"/>
      <c r="L17" s="5"/>
      <c r="M17" s="12"/>
      <c r="N17" s="12"/>
      <c r="O17" s="27"/>
      <c r="P17" s="12"/>
      <c r="Q17" s="12"/>
      <c r="R17" s="25"/>
      <c r="S17" s="126"/>
      <c r="T17" s="228"/>
      <c r="U17" s="93">
        <v>50</v>
      </c>
      <c r="V17" s="94">
        <v>244.3</v>
      </c>
      <c r="W17" s="58">
        <f t="shared" si="0"/>
        <v>1671.583622912</v>
      </c>
      <c r="X17" s="58">
        <f t="shared" si="0"/>
        <v>1717.5905116160004</v>
      </c>
      <c r="Y17" s="58">
        <f t="shared" si="0"/>
        <v>1763.59740032</v>
      </c>
      <c r="Z17" s="58">
        <f t="shared" si="0"/>
        <v>1809.6042890240003</v>
      </c>
      <c r="AA17" s="58">
        <f t="shared" si="0"/>
        <v>1870.946807296</v>
      </c>
      <c r="AB17" s="58">
        <f t="shared" si="0"/>
        <v>1932.2893255679999</v>
      </c>
      <c r="AC17" s="58">
        <f t="shared" si="0"/>
        <v>1993.6318438400003</v>
      </c>
      <c r="AD17" s="58">
        <f t="shared" si="0"/>
        <v>2016.635288192</v>
      </c>
      <c r="AE17" s="59">
        <f t="shared" si="0"/>
        <v>2039.6387325440003</v>
      </c>
      <c r="AF17" s="91">
        <f t="shared" si="1"/>
        <v>0.019616026711185564</v>
      </c>
      <c r="AG17" s="92">
        <f t="shared" si="2"/>
        <v>0.08097345132743361</v>
      </c>
    </row>
    <row r="18" spans="1:33" ht="13.5">
      <c r="A18" s="10"/>
      <c r="B18" s="172"/>
      <c r="C18" s="193"/>
      <c r="D18" s="192"/>
      <c r="E18" s="16"/>
      <c r="F18" s="12"/>
      <c r="G18" s="10"/>
      <c r="J18" s="12" t="s">
        <v>0</v>
      </c>
      <c r="K18" s="26"/>
      <c r="L18" s="5"/>
      <c r="M18" s="12"/>
      <c r="P18" s="12"/>
      <c r="Q18" s="12"/>
      <c r="R18" s="25"/>
      <c r="S18" s="126"/>
      <c r="T18" s="228"/>
      <c r="U18" s="89">
        <v>55</v>
      </c>
      <c r="V18" s="90">
        <v>249</v>
      </c>
      <c r="W18" s="56">
        <f t="shared" si="0"/>
        <v>1703.74262016</v>
      </c>
      <c r="X18" s="56">
        <f t="shared" si="0"/>
        <v>1750.6346188800003</v>
      </c>
      <c r="Y18" s="56">
        <f t="shared" si="0"/>
        <v>1797.5266176</v>
      </c>
      <c r="Z18" s="56">
        <f t="shared" si="0"/>
        <v>1844.41861632</v>
      </c>
      <c r="AA18" s="56">
        <f t="shared" si="0"/>
        <v>1906.94128128</v>
      </c>
      <c r="AB18" s="56">
        <f t="shared" si="0"/>
        <v>1969.46394624</v>
      </c>
      <c r="AC18" s="56">
        <f t="shared" si="0"/>
        <v>2031.9866112000002</v>
      </c>
      <c r="AD18" s="56">
        <f t="shared" si="0"/>
        <v>2055.4326105600003</v>
      </c>
      <c r="AE18" s="57">
        <f t="shared" si="0"/>
        <v>2078.87860992</v>
      </c>
      <c r="AF18" s="91">
        <f t="shared" si="1"/>
        <v>0.019238641015145275</v>
      </c>
      <c r="AG18" s="92">
        <f t="shared" si="2"/>
        <v>0.10176991150442483</v>
      </c>
    </row>
    <row r="19" spans="1:33" ht="15">
      <c r="A19" s="10"/>
      <c r="B19" s="172"/>
      <c r="C19" s="193"/>
      <c r="D19" s="193"/>
      <c r="E19" s="188" t="s">
        <v>9</v>
      </c>
      <c r="F19" s="165" t="s">
        <v>10</v>
      </c>
      <c r="G19" s="17"/>
      <c r="H19" s="18"/>
      <c r="J19" s="12"/>
      <c r="K19" s="26"/>
      <c r="L19" s="5"/>
      <c r="M19" s="12"/>
      <c r="P19" s="12"/>
      <c r="Q19" s="12"/>
      <c r="R19" s="25"/>
      <c r="S19" s="126"/>
      <c r="T19" s="228"/>
      <c r="U19" s="93">
        <v>60</v>
      </c>
      <c r="V19" s="94">
        <v>253.8</v>
      </c>
      <c r="W19" s="58">
        <f t="shared" si="0"/>
        <v>1736.5858513920002</v>
      </c>
      <c r="X19" s="58">
        <f t="shared" si="0"/>
        <v>1784.3817922560002</v>
      </c>
      <c r="Y19" s="58">
        <f t="shared" si="0"/>
        <v>1832.1777331199999</v>
      </c>
      <c r="Z19" s="58">
        <f t="shared" si="0"/>
        <v>1879.9736739839998</v>
      </c>
      <c r="AA19" s="58">
        <f t="shared" si="0"/>
        <v>1943.701595136</v>
      </c>
      <c r="AB19" s="58">
        <f t="shared" si="0"/>
        <v>2007.4295162879998</v>
      </c>
      <c r="AC19" s="58">
        <f t="shared" si="0"/>
        <v>2071.1574374400006</v>
      </c>
      <c r="AD19" s="58">
        <f t="shared" si="0"/>
        <v>2095.055407872</v>
      </c>
      <c r="AE19" s="59">
        <f t="shared" si="0"/>
        <v>2118.953378304</v>
      </c>
      <c r="AF19" s="91">
        <f t="shared" si="1"/>
        <v>0.01927710843373487</v>
      </c>
      <c r="AG19" s="92">
        <f t="shared" si="2"/>
        <v>0.12300884955752212</v>
      </c>
    </row>
    <row r="20" spans="1:33" ht="15">
      <c r="A20" s="10"/>
      <c r="B20" s="172"/>
      <c r="C20" s="193"/>
      <c r="D20" s="193"/>
      <c r="E20" s="189"/>
      <c r="F20" s="166"/>
      <c r="G20" s="17"/>
      <c r="H20" s="18"/>
      <c r="I20" s="19"/>
      <c r="J20" s="19"/>
      <c r="K20" s="19"/>
      <c r="L20" s="19"/>
      <c r="P20" s="19"/>
      <c r="Q20" s="19"/>
      <c r="R20" s="25"/>
      <c r="S20" s="126"/>
      <c r="T20" s="228"/>
      <c r="U20" s="89">
        <v>65</v>
      </c>
      <c r="V20" s="90">
        <v>259</v>
      </c>
      <c r="W20" s="56">
        <f t="shared" si="0"/>
        <v>1772.1660185599997</v>
      </c>
      <c r="X20" s="56">
        <f t="shared" si="0"/>
        <v>1820.9412300800002</v>
      </c>
      <c r="Y20" s="56">
        <f t="shared" si="0"/>
        <v>1869.7164415999996</v>
      </c>
      <c r="Z20" s="56">
        <f t="shared" si="0"/>
        <v>1918.4916531200001</v>
      </c>
      <c r="AA20" s="56">
        <f t="shared" si="0"/>
        <v>1983.52526848</v>
      </c>
      <c r="AB20" s="56">
        <f t="shared" si="0"/>
        <v>2048.5588838400004</v>
      </c>
      <c r="AC20" s="56">
        <f t="shared" si="0"/>
        <v>2113.5924992000005</v>
      </c>
      <c r="AD20" s="56">
        <f t="shared" si="0"/>
        <v>2137.98010496</v>
      </c>
      <c r="AE20" s="57">
        <f t="shared" si="0"/>
        <v>2162.36771072</v>
      </c>
      <c r="AF20" s="91">
        <f t="shared" si="1"/>
        <v>0.02048857368006307</v>
      </c>
      <c r="AG20" s="92">
        <f t="shared" si="2"/>
        <v>0.14601769911504414</v>
      </c>
    </row>
    <row r="21" spans="1:33" ht="21">
      <c r="A21" s="10"/>
      <c r="B21" s="172"/>
      <c r="C21" s="193"/>
      <c r="D21" s="193"/>
      <c r="E21" s="189"/>
      <c r="F21" s="166"/>
      <c r="G21" s="17"/>
      <c r="H21" s="18"/>
      <c r="I21" s="19"/>
      <c r="J21" s="19"/>
      <c r="K21" s="19"/>
      <c r="L21" s="19"/>
      <c r="P21" s="24"/>
      <c r="Q21" s="19"/>
      <c r="R21" s="25"/>
      <c r="S21" s="126"/>
      <c r="T21" s="228"/>
      <c r="U21" s="93">
        <v>70</v>
      </c>
      <c r="V21" s="94">
        <v>264.4</v>
      </c>
      <c r="W21" s="58">
        <f t="shared" si="0"/>
        <v>1809.1146536959998</v>
      </c>
      <c r="X21" s="58">
        <f t="shared" si="0"/>
        <v>1858.906800128</v>
      </c>
      <c r="Y21" s="58">
        <f t="shared" si="0"/>
        <v>1908.6989465599997</v>
      </c>
      <c r="Z21" s="58">
        <f t="shared" si="0"/>
        <v>1958.4910929919997</v>
      </c>
      <c r="AA21" s="58">
        <f t="shared" si="0"/>
        <v>2024.880621568</v>
      </c>
      <c r="AB21" s="58">
        <f t="shared" si="0"/>
        <v>2091.270150144</v>
      </c>
      <c r="AC21" s="58">
        <f t="shared" si="0"/>
        <v>2157.65967872</v>
      </c>
      <c r="AD21" s="58">
        <f t="shared" si="0"/>
        <v>2182.555751936</v>
      </c>
      <c r="AE21" s="59">
        <f t="shared" si="0"/>
        <v>2207.4518251520003</v>
      </c>
      <c r="AF21" s="91">
        <f t="shared" si="1"/>
        <v>0.020849420849420985</v>
      </c>
      <c r="AG21" s="92">
        <f t="shared" si="2"/>
        <v>0.16991150442477876</v>
      </c>
    </row>
    <row r="22" spans="1:33" ht="15">
      <c r="A22" s="10"/>
      <c r="B22" s="172"/>
      <c r="C22" s="193"/>
      <c r="D22" s="193"/>
      <c r="E22" s="189"/>
      <c r="F22" s="166"/>
      <c r="G22" s="17"/>
      <c r="H22" s="30"/>
      <c r="I22" s="19"/>
      <c r="J22" s="19"/>
      <c r="K22" s="19"/>
      <c r="L22" s="19"/>
      <c r="M22" s="19"/>
      <c r="N22" s="19"/>
      <c r="O22" s="19"/>
      <c r="P22" s="19"/>
      <c r="Q22" s="19"/>
      <c r="R22" s="25"/>
      <c r="S22" s="126"/>
      <c r="T22" s="228"/>
      <c r="U22" s="89">
        <v>75</v>
      </c>
      <c r="V22" s="90">
        <v>269.4</v>
      </c>
      <c r="W22" s="56">
        <f t="shared" si="0"/>
        <v>1843.3263528959997</v>
      </c>
      <c r="X22" s="56">
        <f t="shared" si="0"/>
        <v>1894.060105728</v>
      </c>
      <c r="Y22" s="56">
        <f t="shared" si="0"/>
        <v>1944.7938585599995</v>
      </c>
      <c r="Z22" s="56">
        <f t="shared" si="0"/>
        <v>1995.5276113919997</v>
      </c>
      <c r="AA22" s="56">
        <f t="shared" si="0"/>
        <v>2063.172615168</v>
      </c>
      <c r="AB22" s="56">
        <f t="shared" si="0"/>
        <v>2130.817618944</v>
      </c>
      <c r="AC22" s="56">
        <f t="shared" si="0"/>
        <v>2198.46262272</v>
      </c>
      <c r="AD22" s="56">
        <f t="shared" si="0"/>
        <v>2223.829499136</v>
      </c>
      <c r="AE22" s="57">
        <f t="shared" si="0"/>
        <v>2249.196375552</v>
      </c>
      <c r="AF22" s="91">
        <f t="shared" si="1"/>
        <v>0.018910741301058964</v>
      </c>
      <c r="AG22" s="92">
        <f t="shared" si="2"/>
        <v>0.19203539823008842</v>
      </c>
    </row>
    <row r="23" spans="1:33" ht="15">
      <c r="A23" s="10"/>
      <c r="B23" s="172"/>
      <c r="C23" s="193"/>
      <c r="D23" s="193"/>
      <c r="E23" s="189"/>
      <c r="F23" s="167"/>
      <c r="G23" s="184" t="s">
        <v>11</v>
      </c>
      <c r="H23" s="31"/>
      <c r="I23" s="19"/>
      <c r="J23" s="19"/>
      <c r="K23" s="19"/>
      <c r="L23" s="19"/>
      <c r="M23" s="19"/>
      <c r="N23" s="19"/>
      <c r="O23" s="19"/>
      <c r="P23" s="19"/>
      <c r="Q23" s="19"/>
      <c r="R23" s="25"/>
      <c r="S23" s="126"/>
      <c r="T23" s="228"/>
      <c r="U23" s="93">
        <v>80</v>
      </c>
      <c r="V23" s="94">
        <v>274.2</v>
      </c>
      <c r="W23" s="58">
        <f aca="true" t="shared" si="3" ref="W23:AE32">+$AG$7*(1+W$11)*$V23/100*(1+$AD$5)</f>
        <v>1876.169584128</v>
      </c>
      <c r="X23" s="58">
        <f t="shared" si="3"/>
        <v>1927.8072791040001</v>
      </c>
      <c r="Y23" s="58">
        <f t="shared" si="3"/>
        <v>1979.4449740799996</v>
      </c>
      <c r="Z23" s="58">
        <f t="shared" si="3"/>
        <v>2031.0826690560002</v>
      </c>
      <c r="AA23" s="58">
        <f t="shared" si="3"/>
        <v>2099.932929024</v>
      </c>
      <c r="AB23" s="58">
        <f t="shared" si="3"/>
        <v>2168.783188992</v>
      </c>
      <c r="AC23" s="58">
        <f t="shared" si="3"/>
        <v>2237.63344896</v>
      </c>
      <c r="AD23" s="58">
        <f t="shared" si="3"/>
        <v>2263.452296448</v>
      </c>
      <c r="AE23" s="59">
        <f t="shared" si="3"/>
        <v>2289.271143936</v>
      </c>
      <c r="AF23" s="91">
        <f t="shared" si="1"/>
        <v>0.017817371937639104</v>
      </c>
      <c r="AG23" s="92">
        <f t="shared" si="2"/>
        <v>0.2132743362831857</v>
      </c>
    </row>
    <row r="24" spans="1:33" ht="15">
      <c r="A24" s="10"/>
      <c r="B24" s="172"/>
      <c r="C24" s="193"/>
      <c r="D24" s="193"/>
      <c r="E24" s="189"/>
      <c r="F24" s="167"/>
      <c r="G24" s="185"/>
      <c r="H24" s="31"/>
      <c r="I24" s="19"/>
      <c r="J24" s="19"/>
      <c r="K24" s="19"/>
      <c r="L24" s="19"/>
      <c r="M24" s="19"/>
      <c r="N24" s="19"/>
      <c r="O24" s="19"/>
      <c r="P24" s="19"/>
      <c r="Q24" s="19"/>
      <c r="R24" s="25"/>
      <c r="S24" s="126"/>
      <c r="T24" s="228"/>
      <c r="U24" s="89">
        <v>85</v>
      </c>
      <c r="V24" s="90">
        <v>280.5</v>
      </c>
      <c r="W24" s="56">
        <f t="shared" si="3"/>
        <v>1919.27632512</v>
      </c>
      <c r="X24" s="56">
        <f t="shared" si="3"/>
        <v>1972.1004441600005</v>
      </c>
      <c r="Y24" s="56">
        <f t="shared" si="3"/>
        <v>2024.9245631999997</v>
      </c>
      <c r="Z24" s="56">
        <f t="shared" si="3"/>
        <v>2077.74868224</v>
      </c>
      <c r="AA24" s="56">
        <f t="shared" si="3"/>
        <v>2148.18084096</v>
      </c>
      <c r="AB24" s="56">
        <f t="shared" si="3"/>
        <v>2218.61299968</v>
      </c>
      <c r="AC24" s="56">
        <f t="shared" si="3"/>
        <v>2289.0451584</v>
      </c>
      <c r="AD24" s="56">
        <f t="shared" si="3"/>
        <v>2315.45721792</v>
      </c>
      <c r="AE24" s="57">
        <f t="shared" si="3"/>
        <v>2341.86927744</v>
      </c>
      <c r="AF24" s="91">
        <f t="shared" si="1"/>
        <v>0.02297592997811826</v>
      </c>
      <c r="AG24" s="92">
        <f t="shared" si="2"/>
        <v>0.2411504424778761</v>
      </c>
    </row>
    <row r="25" spans="1:33" ht="15">
      <c r="A25" s="10"/>
      <c r="B25" s="172"/>
      <c r="C25" s="193"/>
      <c r="D25" s="193"/>
      <c r="E25" s="189"/>
      <c r="F25" s="167"/>
      <c r="G25" s="185"/>
      <c r="H25" s="17"/>
      <c r="I25" s="19"/>
      <c r="J25" s="19"/>
      <c r="K25" s="19"/>
      <c r="L25" s="19"/>
      <c r="M25" s="19"/>
      <c r="N25" s="19"/>
      <c r="O25" s="19"/>
      <c r="P25" s="19"/>
      <c r="Q25" s="19"/>
      <c r="R25" s="25"/>
      <c r="S25" s="126"/>
      <c r="T25" s="228"/>
      <c r="U25" s="93">
        <v>90</v>
      </c>
      <c r="V25" s="94">
        <v>286.9</v>
      </c>
      <c r="W25" s="58">
        <f t="shared" si="3"/>
        <v>1963.067300096</v>
      </c>
      <c r="X25" s="58">
        <f t="shared" si="3"/>
        <v>2017.0966753280002</v>
      </c>
      <c r="Y25" s="58">
        <f t="shared" si="3"/>
        <v>2071.1260505599994</v>
      </c>
      <c r="Z25" s="58">
        <f t="shared" si="3"/>
        <v>2125.1554257919997</v>
      </c>
      <c r="AA25" s="58">
        <f t="shared" si="3"/>
        <v>2197.194592768</v>
      </c>
      <c r="AB25" s="58">
        <f t="shared" si="3"/>
        <v>2269.2337597439996</v>
      </c>
      <c r="AC25" s="58">
        <f t="shared" si="3"/>
        <v>2341.27292672</v>
      </c>
      <c r="AD25" s="58">
        <f t="shared" si="3"/>
        <v>2368.287614336</v>
      </c>
      <c r="AE25" s="59">
        <f t="shared" si="3"/>
        <v>2395.302301952</v>
      </c>
      <c r="AF25" s="91">
        <f t="shared" si="1"/>
        <v>0.02281639928698742</v>
      </c>
      <c r="AG25" s="92">
        <f t="shared" si="2"/>
        <v>0.26946902654867255</v>
      </c>
    </row>
    <row r="26" spans="1:33" ht="15">
      <c r="A26" s="10"/>
      <c r="B26" s="172"/>
      <c r="C26" s="193"/>
      <c r="D26" s="193"/>
      <c r="E26" s="189"/>
      <c r="F26" s="167"/>
      <c r="G26" s="185"/>
      <c r="H26" s="17"/>
      <c r="I26" s="19"/>
      <c r="J26" s="19"/>
      <c r="K26" s="19"/>
      <c r="L26" s="19"/>
      <c r="M26" s="19"/>
      <c r="N26" s="19"/>
      <c r="O26" s="19"/>
      <c r="P26" s="19"/>
      <c r="Q26" s="19"/>
      <c r="R26" s="25"/>
      <c r="S26" s="126"/>
      <c r="T26" s="228"/>
      <c r="U26" s="89">
        <v>95</v>
      </c>
      <c r="V26" s="90">
        <v>293.2</v>
      </c>
      <c r="W26" s="56">
        <f t="shared" si="3"/>
        <v>2006.174041088</v>
      </c>
      <c r="X26" s="56">
        <f t="shared" si="3"/>
        <v>2061.389840384</v>
      </c>
      <c r="Y26" s="56">
        <f t="shared" si="3"/>
        <v>2116.6056396799995</v>
      </c>
      <c r="Z26" s="56">
        <f t="shared" si="3"/>
        <v>2171.821438976</v>
      </c>
      <c r="AA26" s="56">
        <f t="shared" si="3"/>
        <v>2245.442504704</v>
      </c>
      <c r="AB26" s="56">
        <f t="shared" si="3"/>
        <v>2319.063570432</v>
      </c>
      <c r="AC26" s="56">
        <f t="shared" si="3"/>
        <v>2392.68463616</v>
      </c>
      <c r="AD26" s="56">
        <f t="shared" si="3"/>
        <v>2420.2925358079997</v>
      </c>
      <c r="AE26" s="57">
        <f t="shared" si="3"/>
        <v>2447.900435456</v>
      </c>
      <c r="AF26" s="91">
        <f t="shared" si="1"/>
        <v>0.021958870686650478</v>
      </c>
      <c r="AG26" s="92">
        <f t="shared" si="2"/>
        <v>0.2973451327433627</v>
      </c>
    </row>
    <row r="27" spans="1:33" ht="15">
      <c r="A27" s="10"/>
      <c r="B27" s="172"/>
      <c r="C27" s="193"/>
      <c r="D27" s="193"/>
      <c r="E27" s="189"/>
      <c r="F27" s="167"/>
      <c r="G27" s="185"/>
      <c r="H27" s="178" t="s">
        <v>12</v>
      </c>
      <c r="I27" s="19"/>
      <c r="J27" s="19"/>
      <c r="K27" s="19"/>
      <c r="L27" s="19"/>
      <c r="M27" s="19"/>
      <c r="N27" s="19"/>
      <c r="O27" s="19"/>
      <c r="P27" s="19"/>
      <c r="Q27" s="19"/>
      <c r="R27" s="25"/>
      <c r="S27" s="126"/>
      <c r="T27" s="228"/>
      <c r="U27" s="93">
        <v>100</v>
      </c>
      <c r="V27" s="94">
        <v>299.8</v>
      </c>
      <c r="W27" s="58">
        <f t="shared" si="3"/>
        <v>2051.333484032</v>
      </c>
      <c r="X27" s="58">
        <f t="shared" si="3"/>
        <v>2107.7922037760004</v>
      </c>
      <c r="Y27" s="58">
        <f t="shared" si="3"/>
        <v>2164.2509235199996</v>
      </c>
      <c r="Z27" s="58">
        <f t="shared" si="3"/>
        <v>2220.709643264</v>
      </c>
      <c r="AA27" s="58">
        <f t="shared" si="3"/>
        <v>2295.987936256</v>
      </c>
      <c r="AB27" s="58">
        <f t="shared" si="3"/>
        <v>2371.266229248</v>
      </c>
      <c r="AC27" s="58">
        <f t="shared" si="3"/>
        <v>2446.5445222400003</v>
      </c>
      <c r="AD27" s="58">
        <f t="shared" si="3"/>
        <v>2474.773882112</v>
      </c>
      <c r="AE27" s="59">
        <f t="shared" si="3"/>
        <v>2503.0032419840004</v>
      </c>
      <c r="AF27" s="91">
        <f t="shared" si="1"/>
        <v>0.022510231923601687</v>
      </c>
      <c r="AG27" s="92">
        <f t="shared" si="2"/>
        <v>0.32654867256637177</v>
      </c>
    </row>
    <row r="28" spans="1:33" ht="15">
      <c r="A28" s="10"/>
      <c r="B28" s="172"/>
      <c r="C28" s="193"/>
      <c r="D28" s="193"/>
      <c r="E28" s="189"/>
      <c r="F28" s="167"/>
      <c r="G28" s="186"/>
      <c r="H28" s="179"/>
      <c r="I28" s="19"/>
      <c r="J28" s="19"/>
      <c r="K28" s="19"/>
      <c r="L28" s="19"/>
      <c r="M28" s="19"/>
      <c r="N28" s="19"/>
      <c r="O28" s="19"/>
      <c r="P28" s="19"/>
      <c r="Q28" s="19"/>
      <c r="R28" s="25"/>
      <c r="S28" s="126"/>
      <c r="T28" s="228"/>
      <c r="U28" s="89">
        <v>105</v>
      </c>
      <c r="V28" s="90">
        <v>306.7</v>
      </c>
      <c r="W28" s="56">
        <f t="shared" si="3"/>
        <v>2098.545628928</v>
      </c>
      <c r="X28" s="56">
        <f t="shared" si="3"/>
        <v>2156.3037655040002</v>
      </c>
      <c r="Y28" s="56">
        <f t="shared" si="3"/>
        <v>2214.0619020799995</v>
      </c>
      <c r="Z28" s="56">
        <f t="shared" si="3"/>
        <v>2271.820038656</v>
      </c>
      <c r="AA28" s="56">
        <f t="shared" si="3"/>
        <v>2348.830887424</v>
      </c>
      <c r="AB28" s="56">
        <f t="shared" si="3"/>
        <v>2425.8417361919996</v>
      </c>
      <c r="AC28" s="56">
        <f t="shared" si="3"/>
        <v>2502.8525849600005</v>
      </c>
      <c r="AD28" s="56">
        <f t="shared" si="3"/>
        <v>2531.731653248</v>
      </c>
      <c r="AE28" s="57">
        <f t="shared" si="3"/>
        <v>2560.6107215360003</v>
      </c>
      <c r="AF28" s="91">
        <f t="shared" si="1"/>
        <v>0.02301534356237478</v>
      </c>
      <c r="AG28" s="92">
        <f t="shared" si="2"/>
        <v>0.35707964601769904</v>
      </c>
    </row>
    <row r="29" spans="1:33" ht="15">
      <c r="A29" s="10"/>
      <c r="B29" s="172"/>
      <c r="C29" s="193"/>
      <c r="D29" s="193"/>
      <c r="E29" s="189"/>
      <c r="F29" s="167"/>
      <c r="G29" s="186"/>
      <c r="H29" s="179"/>
      <c r="I29" s="19"/>
      <c r="J29" s="19"/>
      <c r="K29" s="19"/>
      <c r="L29" s="19"/>
      <c r="M29" s="19"/>
      <c r="N29" s="19"/>
      <c r="O29" s="19"/>
      <c r="P29" s="19"/>
      <c r="Q29" s="19"/>
      <c r="R29" s="25"/>
      <c r="S29" s="126"/>
      <c r="T29" s="228"/>
      <c r="U29" s="93">
        <v>110</v>
      </c>
      <c r="V29" s="94">
        <v>313.9</v>
      </c>
      <c r="W29" s="58">
        <f t="shared" si="3"/>
        <v>2147.810475776</v>
      </c>
      <c r="X29" s="58">
        <f t="shared" si="3"/>
        <v>2206.924525568</v>
      </c>
      <c r="Y29" s="58">
        <f t="shared" si="3"/>
        <v>2266.0385753599994</v>
      </c>
      <c r="Z29" s="58">
        <f t="shared" si="3"/>
        <v>2325.152625152</v>
      </c>
      <c r="AA29" s="58">
        <f t="shared" si="3"/>
        <v>2403.971358208</v>
      </c>
      <c r="AB29" s="58">
        <f t="shared" si="3"/>
        <v>2482.790091264</v>
      </c>
      <c r="AC29" s="58">
        <f t="shared" si="3"/>
        <v>2561.60882432</v>
      </c>
      <c r="AD29" s="58">
        <f t="shared" si="3"/>
        <v>2591.165849216</v>
      </c>
      <c r="AE29" s="59">
        <f t="shared" si="3"/>
        <v>2620.722874112</v>
      </c>
      <c r="AF29" s="91">
        <f t="shared" si="1"/>
        <v>0.023475709162047664</v>
      </c>
      <c r="AG29" s="92">
        <f t="shared" si="2"/>
        <v>0.38893805309734497</v>
      </c>
    </row>
    <row r="30" spans="1:33" ht="15">
      <c r="A30" s="10"/>
      <c r="B30" s="172"/>
      <c r="C30" s="193"/>
      <c r="D30" s="193"/>
      <c r="E30" s="189"/>
      <c r="F30" s="167"/>
      <c r="G30" s="186"/>
      <c r="H30" s="179"/>
      <c r="I30" s="45"/>
      <c r="J30" s="19"/>
      <c r="K30" s="19"/>
      <c r="L30" s="19"/>
      <c r="M30" s="19"/>
      <c r="N30" s="19"/>
      <c r="O30" s="19"/>
      <c r="P30" s="19"/>
      <c r="Q30" s="19"/>
      <c r="R30" s="25"/>
      <c r="S30" s="126"/>
      <c r="T30" s="228"/>
      <c r="U30" s="89">
        <v>115</v>
      </c>
      <c r="V30" s="90">
        <v>321.7</v>
      </c>
      <c r="W30" s="56">
        <f t="shared" si="3"/>
        <v>2201.180726528</v>
      </c>
      <c r="X30" s="56">
        <f t="shared" si="3"/>
        <v>2261.763682304</v>
      </c>
      <c r="Y30" s="56">
        <f t="shared" si="3"/>
        <v>2322.34663808</v>
      </c>
      <c r="Z30" s="56">
        <f t="shared" si="3"/>
        <v>2382.929593856</v>
      </c>
      <c r="AA30" s="56">
        <f t="shared" si="3"/>
        <v>2463.7068682239997</v>
      </c>
      <c r="AB30" s="56">
        <f t="shared" si="3"/>
        <v>2544.484142592</v>
      </c>
      <c r="AC30" s="56">
        <f t="shared" si="3"/>
        <v>2625.2614169600006</v>
      </c>
      <c r="AD30" s="56">
        <f t="shared" si="3"/>
        <v>2655.5528948479996</v>
      </c>
      <c r="AE30" s="57">
        <f t="shared" si="3"/>
        <v>2685.844372736</v>
      </c>
      <c r="AF30" s="91">
        <f t="shared" si="1"/>
        <v>0.02484867792290535</v>
      </c>
      <c r="AG30" s="92">
        <f t="shared" si="2"/>
        <v>0.42345132743362823</v>
      </c>
    </row>
    <row r="31" spans="1:33" ht="15">
      <c r="A31" s="10"/>
      <c r="B31" s="172"/>
      <c r="C31" s="193"/>
      <c r="D31" s="193"/>
      <c r="E31" s="189"/>
      <c r="F31" s="167"/>
      <c r="G31" s="186"/>
      <c r="H31" s="179"/>
      <c r="I31" s="181" t="s">
        <v>13</v>
      </c>
      <c r="J31" s="17"/>
      <c r="K31" s="19"/>
      <c r="L31" s="19"/>
      <c r="M31" s="19"/>
      <c r="N31" s="19"/>
      <c r="O31" s="19"/>
      <c r="P31" s="19"/>
      <c r="Q31" s="19"/>
      <c r="R31" s="25"/>
      <c r="S31" s="126"/>
      <c r="T31" s="228"/>
      <c r="U31" s="93">
        <v>120</v>
      </c>
      <c r="V31" s="94">
        <v>330.6</v>
      </c>
      <c r="W31" s="58">
        <f t="shared" si="3"/>
        <v>2262.077551104</v>
      </c>
      <c r="X31" s="58">
        <f t="shared" si="3"/>
        <v>2324.3365662720003</v>
      </c>
      <c r="Y31" s="58">
        <f t="shared" si="3"/>
        <v>2386.59558144</v>
      </c>
      <c r="Z31" s="58">
        <f t="shared" si="3"/>
        <v>2448.854596608</v>
      </c>
      <c r="AA31" s="58">
        <f t="shared" si="3"/>
        <v>2531.866616832</v>
      </c>
      <c r="AB31" s="58">
        <f t="shared" si="3"/>
        <v>2614.878637056</v>
      </c>
      <c r="AC31" s="58">
        <f t="shared" si="3"/>
        <v>2697.89065728</v>
      </c>
      <c r="AD31" s="58">
        <f t="shared" si="3"/>
        <v>2729.020164864</v>
      </c>
      <c r="AE31" s="59">
        <f t="shared" si="3"/>
        <v>2760.1496724480007</v>
      </c>
      <c r="AF31" s="91">
        <f t="shared" si="1"/>
        <v>0.027665526888405623</v>
      </c>
      <c r="AG31" s="92">
        <f t="shared" si="2"/>
        <v>0.46283185840707985</v>
      </c>
    </row>
    <row r="32" spans="1:33" ht="15">
      <c r="A32" s="10"/>
      <c r="B32" s="172"/>
      <c r="C32" s="193"/>
      <c r="D32" s="193"/>
      <c r="E32" s="189"/>
      <c r="F32" s="167"/>
      <c r="G32" s="186"/>
      <c r="H32" s="179"/>
      <c r="I32" s="176"/>
      <c r="J32" s="17"/>
      <c r="K32" s="19"/>
      <c r="L32" s="19"/>
      <c r="M32" s="19"/>
      <c r="N32" s="19"/>
      <c r="O32" s="19"/>
      <c r="P32" s="19"/>
      <c r="Q32" s="19"/>
      <c r="R32" s="25"/>
      <c r="S32" s="126"/>
      <c r="T32" s="228"/>
      <c r="U32" s="89">
        <v>125</v>
      </c>
      <c r="V32" s="90">
        <v>338.9</v>
      </c>
      <c r="W32" s="56">
        <f t="shared" si="3"/>
        <v>2318.868971776</v>
      </c>
      <c r="X32" s="56">
        <f t="shared" si="3"/>
        <v>2382.691053568</v>
      </c>
      <c r="Y32" s="56">
        <f t="shared" si="3"/>
        <v>2446.5131353599995</v>
      </c>
      <c r="Z32" s="56">
        <f t="shared" si="3"/>
        <v>2510.335217152</v>
      </c>
      <c r="AA32" s="56">
        <f t="shared" si="3"/>
        <v>2595.4313262079995</v>
      </c>
      <c r="AB32" s="56">
        <f t="shared" si="3"/>
        <v>2680.5274352639995</v>
      </c>
      <c r="AC32" s="56">
        <f t="shared" si="3"/>
        <v>2765.6235443200003</v>
      </c>
      <c r="AD32" s="56">
        <f t="shared" si="3"/>
        <v>2797.534585216</v>
      </c>
      <c r="AE32" s="57">
        <f t="shared" si="3"/>
        <v>2829.445626112</v>
      </c>
      <c r="AF32" s="91">
        <f t="shared" si="1"/>
        <v>0.025105868118572072</v>
      </c>
      <c r="AG32" s="92">
        <f t="shared" si="2"/>
        <v>0.4995575221238935</v>
      </c>
    </row>
    <row r="33" spans="1:33" ht="15">
      <c r="A33" s="10"/>
      <c r="B33" s="172"/>
      <c r="C33" s="193"/>
      <c r="D33" s="193"/>
      <c r="E33" s="189"/>
      <c r="F33" s="167"/>
      <c r="G33" s="186"/>
      <c r="H33" s="179"/>
      <c r="I33" s="176"/>
      <c r="J33" s="17"/>
      <c r="K33" s="19"/>
      <c r="L33" s="19"/>
      <c r="M33" s="19"/>
      <c r="N33" s="19"/>
      <c r="O33" s="19"/>
      <c r="P33" s="19"/>
      <c r="Q33" s="19"/>
      <c r="R33" s="25"/>
      <c r="S33" s="126"/>
      <c r="T33" s="228"/>
      <c r="U33" s="93">
        <v>130</v>
      </c>
      <c r="V33" s="94">
        <v>347.1</v>
      </c>
      <c r="W33" s="58">
        <f aca="true" t="shared" si="4" ref="W33:AE42">+$AG$7*(1+W$11)*$V33/100*(1+$AD$5)</f>
        <v>2374.9761584640005</v>
      </c>
      <c r="X33" s="58">
        <f t="shared" si="4"/>
        <v>2440.3424747520007</v>
      </c>
      <c r="Y33" s="58">
        <f t="shared" si="4"/>
        <v>2505.70879104</v>
      </c>
      <c r="Z33" s="58">
        <f t="shared" si="4"/>
        <v>2571.0751073280003</v>
      </c>
      <c r="AA33" s="58">
        <f t="shared" si="4"/>
        <v>2658.230195712</v>
      </c>
      <c r="AB33" s="58">
        <f t="shared" si="4"/>
        <v>2745.385284096</v>
      </c>
      <c r="AC33" s="58">
        <f t="shared" si="4"/>
        <v>2832.5403724800003</v>
      </c>
      <c r="AD33" s="58">
        <f t="shared" si="4"/>
        <v>2865.2235306240004</v>
      </c>
      <c r="AE33" s="59">
        <f t="shared" si="4"/>
        <v>2897.906688768</v>
      </c>
      <c r="AF33" s="91">
        <f t="shared" si="1"/>
        <v>0.0241959280023607</v>
      </c>
      <c r="AG33" s="92">
        <f t="shared" si="2"/>
        <v>0.5358407079646017</v>
      </c>
    </row>
    <row r="34" spans="1:33" ht="15">
      <c r="A34" s="10"/>
      <c r="B34" s="172"/>
      <c r="C34" s="193"/>
      <c r="D34" s="193"/>
      <c r="E34" s="189"/>
      <c r="F34" s="167"/>
      <c r="G34" s="186"/>
      <c r="H34" s="179"/>
      <c r="I34" s="176"/>
      <c r="J34" s="20"/>
      <c r="K34" s="19"/>
      <c r="L34" s="19"/>
      <c r="M34" s="19"/>
      <c r="N34" s="19"/>
      <c r="O34" s="19"/>
      <c r="P34" s="19"/>
      <c r="Q34" s="19"/>
      <c r="R34" s="25"/>
      <c r="S34" s="126"/>
      <c r="T34" s="228"/>
      <c r="U34" s="89">
        <v>135</v>
      </c>
      <c r="V34" s="90">
        <v>355.7</v>
      </c>
      <c r="W34" s="56">
        <f t="shared" si="4"/>
        <v>2433.8202810880002</v>
      </c>
      <c r="X34" s="56">
        <f t="shared" si="4"/>
        <v>2500.806160384</v>
      </c>
      <c r="Y34" s="56">
        <f t="shared" si="4"/>
        <v>2567.7920396799996</v>
      </c>
      <c r="Z34" s="56">
        <f t="shared" si="4"/>
        <v>2634.777918976</v>
      </c>
      <c r="AA34" s="56">
        <f t="shared" si="4"/>
        <v>2724.0924247039998</v>
      </c>
      <c r="AB34" s="56">
        <f t="shared" si="4"/>
        <v>2813.4069304319996</v>
      </c>
      <c r="AC34" s="56">
        <f t="shared" si="4"/>
        <v>2902.72143616</v>
      </c>
      <c r="AD34" s="56">
        <f t="shared" si="4"/>
        <v>2936.2143758079997</v>
      </c>
      <c r="AE34" s="57">
        <f t="shared" si="4"/>
        <v>2969.7073154560003</v>
      </c>
      <c r="AF34" s="91">
        <f t="shared" si="1"/>
        <v>0.0247767214059349</v>
      </c>
      <c r="AG34" s="92">
        <f t="shared" si="2"/>
        <v>0.5738938053097344</v>
      </c>
    </row>
    <row r="35" spans="1:33" ht="15">
      <c r="A35" s="10"/>
      <c r="B35" s="172"/>
      <c r="C35" s="193"/>
      <c r="D35" s="193"/>
      <c r="E35" s="189"/>
      <c r="F35" s="167"/>
      <c r="G35" s="186"/>
      <c r="H35" s="179"/>
      <c r="I35" s="182"/>
      <c r="J35" s="174" t="s">
        <v>14</v>
      </c>
      <c r="K35" s="19"/>
      <c r="L35" s="19"/>
      <c r="M35" s="19"/>
      <c r="N35" s="19"/>
      <c r="O35" s="19"/>
      <c r="P35" s="19"/>
      <c r="Q35" s="19"/>
      <c r="R35" s="25"/>
      <c r="S35" s="126"/>
      <c r="T35" s="228"/>
      <c r="U35" s="93">
        <v>140</v>
      </c>
      <c r="V35" s="94">
        <v>364.5</v>
      </c>
      <c r="W35" s="58">
        <f t="shared" si="4"/>
        <v>2494.03287168</v>
      </c>
      <c r="X35" s="58">
        <f t="shared" si="4"/>
        <v>2562.6759782400004</v>
      </c>
      <c r="Y35" s="58">
        <f t="shared" si="4"/>
        <v>2631.3190847999995</v>
      </c>
      <c r="Z35" s="58">
        <f t="shared" si="4"/>
        <v>2699.96219136</v>
      </c>
      <c r="AA35" s="58">
        <f t="shared" si="4"/>
        <v>2791.48633344</v>
      </c>
      <c r="AB35" s="58">
        <f t="shared" si="4"/>
        <v>2883.01047552</v>
      </c>
      <c r="AC35" s="58">
        <f t="shared" si="4"/>
        <v>2974.5346176000003</v>
      </c>
      <c r="AD35" s="58">
        <f t="shared" si="4"/>
        <v>3008.8561708800003</v>
      </c>
      <c r="AE35" s="59">
        <f t="shared" si="4"/>
        <v>3043.1777241600003</v>
      </c>
      <c r="AF35" s="91">
        <f t="shared" si="1"/>
        <v>0.024739949395558014</v>
      </c>
      <c r="AG35" s="92">
        <f t="shared" si="2"/>
        <v>0.6128318584070795</v>
      </c>
    </row>
    <row r="36" spans="1:33" ht="15">
      <c r="A36" s="10"/>
      <c r="B36" s="172"/>
      <c r="C36" s="193"/>
      <c r="D36" s="193"/>
      <c r="E36" s="189"/>
      <c r="F36" s="167"/>
      <c r="G36" s="186"/>
      <c r="H36" s="179"/>
      <c r="I36" s="182"/>
      <c r="J36" s="175"/>
      <c r="K36" s="19"/>
      <c r="L36" s="19"/>
      <c r="M36" s="19"/>
      <c r="N36" s="19"/>
      <c r="O36" s="19"/>
      <c r="P36" s="19"/>
      <c r="Q36" s="19"/>
      <c r="R36" s="25"/>
      <c r="S36" s="126"/>
      <c r="T36" s="228"/>
      <c r="U36" s="89">
        <v>145</v>
      </c>
      <c r="V36" s="90">
        <v>373.6</v>
      </c>
      <c r="W36" s="56">
        <f t="shared" si="4"/>
        <v>2556.2981642239997</v>
      </c>
      <c r="X36" s="56">
        <f t="shared" si="4"/>
        <v>2626.6549944320004</v>
      </c>
      <c r="Y36" s="56">
        <f t="shared" si="4"/>
        <v>2697.0118246399993</v>
      </c>
      <c r="Z36" s="56">
        <f t="shared" si="4"/>
        <v>2767.3686548479996</v>
      </c>
      <c r="AA36" s="56">
        <f t="shared" si="4"/>
        <v>2861.177761792</v>
      </c>
      <c r="AB36" s="56">
        <f t="shared" si="4"/>
        <v>2954.986868736</v>
      </c>
      <c r="AC36" s="56">
        <f t="shared" si="4"/>
        <v>3048.7959756800005</v>
      </c>
      <c r="AD36" s="56">
        <f t="shared" si="4"/>
        <v>3083.974390784</v>
      </c>
      <c r="AE36" s="57">
        <f t="shared" si="4"/>
        <v>3119.1528058880003</v>
      </c>
      <c r="AF36" s="91">
        <f t="shared" si="1"/>
        <v>0.024965706447187985</v>
      </c>
      <c r="AG36" s="92">
        <f t="shared" si="2"/>
        <v>0.6530973451327433</v>
      </c>
    </row>
    <row r="37" spans="1:33" ht="15">
      <c r="A37" s="2"/>
      <c r="B37" s="172"/>
      <c r="C37" s="193"/>
      <c r="D37" s="193"/>
      <c r="E37" s="189"/>
      <c r="F37" s="167"/>
      <c r="G37" s="186"/>
      <c r="H37" s="179"/>
      <c r="I37" s="182"/>
      <c r="J37" s="175"/>
      <c r="K37" s="19"/>
      <c r="L37" s="19"/>
      <c r="M37" s="19"/>
      <c r="N37" s="19"/>
      <c r="O37" s="19"/>
      <c r="P37" s="19"/>
      <c r="Q37" s="19"/>
      <c r="R37" s="25"/>
      <c r="S37" s="126"/>
      <c r="T37" s="228"/>
      <c r="U37" s="93">
        <v>150</v>
      </c>
      <c r="V37" s="94">
        <v>382.8</v>
      </c>
      <c r="W37" s="58">
        <f t="shared" si="4"/>
        <v>2619.247690752</v>
      </c>
      <c r="X37" s="58">
        <f t="shared" si="4"/>
        <v>2691.3370767360007</v>
      </c>
      <c r="Y37" s="58">
        <f t="shared" si="4"/>
        <v>2763.42646272</v>
      </c>
      <c r="Z37" s="58">
        <f t="shared" si="4"/>
        <v>2835.5158487040003</v>
      </c>
      <c r="AA37" s="58">
        <f t="shared" si="4"/>
        <v>2931.6350300159997</v>
      </c>
      <c r="AB37" s="58">
        <f t="shared" si="4"/>
        <v>3027.754211328</v>
      </c>
      <c r="AC37" s="58">
        <f t="shared" si="4"/>
        <v>3123.8733926400005</v>
      </c>
      <c r="AD37" s="58">
        <f t="shared" si="4"/>
        <v>3159.918085632</v>
      </c>
      <c r="AE37" s="59">
        <f t="shared" si="4"/>
        <v>3195.9627786240003</v>
      </c>
      <c r="AF37" s="91">
        <f t="shared" si="1"/>
        <v>0.024625267665952855</v>
      </c>
      <c r="AG37" s="92">
        <f t="shared" si="2"/>
        <v>0.6938053097345132</v>
      </c>
    </row>
    <row r="38" spans="1:33" ht="15">
      <c r="A38" s="2"/>
      <c r="B38" s="172"/>
      <c r="C38" s="193"/>
      <c r="D38" s="193"/>
      <c r="E38" s="189"/>
      <c r="F38" s="167"/>
      <c r="G38" s="186"/>
      <c r="H38" s="179"/>
      <c r="I38" s="182"/>
      <c r="J38" s="175"/>
      <c r="K38" s="19"/>
      <c r="L38" s="19"/>
      <c r="M38" s="19"/>
      <c r="N38" s="19"/>
      <c r="O38" s="19"/>
      <c r="P38" s="19"/>
      <c r="Q38" s="19"/>
      <c r="R38" s="25"/>
      <c r="S38" s="126"/>
      <c r="T38" s="228"/>
      <c r="U38" s="89">
        <v>155</v>
      </c>
      <c r="V38" s="90">
        <v>392.1</v>
      </c>
      <c r="W38" s="56">
        <f t="shared" si="4"/>
        <v>2682.881451264</v>
      </c>
      <c r="X38" s="56">
        <f t="shared" si="4"/>
        <v>2756.7222251520006</v>
      </c>
      <c r="Y38" s="56">
        <f t="shared" si="4"/>
        <v>2830.56299904</v>
      </c>
      <c r="Z38" s="56">
        <f t="shared" si="4"/>
        <v>2904.4037729280003</v>
      </c>
      <c r="AA38" s="56">
        <f t="shared" si="4"/>
        <v>3002.8581381120002</v>
      </c>
      <c r="AB38" s="56">
        <f t="shared" si="4"/>
        <v>3101.3125032959997</v>
      </c>
      <c r="AC38" s="56">
        <f t="shared" si="4"/>
        <v>3199.7668684800005</v>
      </c>
      <c r="AD38" s="56">
        <f t="shared" si="4"/>
        <v>3236.687255424</v>
      </c>
      <c r="AE38" s="57">
        <f t="shared" si="4"/>
        <v>3273.607642368</v>
      </c>
      <c r="AF38" s="91">
        <f t="shared" si="1"/>
        <v>0.024294670846394917</v>
      </c>
      <c r="AG38" s="92">
        <f t="shared" si="2"/>
        <v>0.7349557522123893</v>
      </c>
    </row>
    <row r="39" spans="1:33" ht="15">
      <c r="A39" s="2"/>
      <c r="B39" s="173"/>
      <c r="C39" s="194"/>
      <c r="D39" s="194"/>
      <c r="E39" s="190"/>
      <c r="F39" s="167"/>
      <c r="G39" s="186"/>
      <c r="H39" s="179"/>
      <c r="I39" s="182"/>
      <c r="J39" s="176"/>
      <c r="K39" s="209" t="s">
        <v>15</v>
      </c>
      <c r="L39" s="19"/>
      <c r="M39" s="19"/>
      <c r="N39" s="19"/>
      <c r="O39" s="19"/>
      <c r="P39" s="19"/>
      <c r="Q39" s="19"/>
      <c r="R39" s="25"/>
      <c r="S39" s="126"/>
      <c r="T39" s="228"/>
      <c r="U39" s="93">
        <v>160</v>
      </c>
      <c r="V39" s="94">
        <v>403</v>
      </c>
      <c r="W39" s="58">
        <f t="shared" si="4"/>
        <v>2757.46295552</v>
      </c>
      <c r="X39" s="58">
        <f t="shared" si="4"/>
        <v>2833.35643136</v>
      </c>
      <c r="Y39" s="58">
        <f t="shared" si="4"/>
        <v>2909.2499072</v>
      </c>
      <c r="Z39" s="58">
        <f t="shared" si="4"/>
        <v>2985.14338304</v>
      </c>
      <c r="AA39" s="58">
        <f t="shared" si="4"/>
        <v>3086.33468416</v>
      </c>
      <c r="AB39" s="58">
        <f t="shared" si="4"/>
        <v>3187.5259852800004</v>
      </c>
      <c r="AC39" s="58">
        <f t="shared" si="4"/>
        <v>3288.717286400001</v>
      </c>
      <c r="AD39" s="58">
        <f t="shared" si="4"/>
        <v>3326.66402432</v>
      </c>
      <c r="AE39" s="59">
        <f t="shared" si="4"/>
        <v>3364.6107622400004</v>
      </c>
      <c r="AF39" s="91">
        <f t="shared" si="1"/>
        <v>0.02779903085947466</v>
      </c>
      <c r="AG39" s="92">
        <f t="shared" si="2"/>
        <v>0.7831858407079646</v>
      </c>
    </row>
    <row r="40" spans="1:33" ht="15">
      <c r="A40" s="2"/>
      <c r="B40" s="2"/>
      <c r="C40" s="12"/>
      <c r="D40" s="6"/>
      <c r="E40" s="12"/>
      <c r="F40" s="167"/>
      <c r="G40" s="186"/>
      <c r="H40" s="179"/>
      <c r="I40" s="182"/>
      <c r="J40" s="176"/>
      <c r="K40" s="210"/>
      <c r="L40" s="19"/>
      <c r="M40" s="19"/>
      <c r="N40" s="19"/>
      <c r="O40" s="19"/>
      <c r="P40" s="19"/>
      <c r="Q40" s="19"/>
      <c r="R40" s="25"/>
      <c r="S40" s="126"/>
      <c r="T40" s="228"/>
      <c r="U40" s="89">
        <v>165</v>
      </c>
      <c r="V40" s="90">
        <v>412.7</v>
      </c>
      <c r="W40" s="56">
        <f t="shared" si="4"/>
        <v>2823.833651968</v>
      </c>
      <c r="X40" s="56">
        <f t="shared" si="4"/>
        <v>2901.5538442240004</v>
      </c>
      <c r="Y40" s="56">
        <f t="shared" si="4"/>
        <v>2979.2740364799993</v>
      </c>
      <c r="Z40" s="56">
        <f t="shared" si="4"/>
        <v>3056.994228736</v>
      </c>
      <c r="AA40" s="56">
        <f t="shared" si="4"/>
        <v>3160.6211517439997</v>
      </c>
      <c r="AB40" s="56">
        <f t="shared" si="4"/>
        <v>3264.2480747519994</v>
      </c>
      <c r="AC40" s="56">
        <f t="shared" si="4"/>
        <v>3367.87499776</v>
      </c>
      <c r="AD40" s="56">
        <f t="shared" si="4"/>
        <v>3406.735093888</v>
      </c>
      <c r="AE40" s="57">
        <f t="shared" si="4"/>
        <v>3445.5951900160003</v>
      </c>
      <c r="AF40" s="91">
        <f t="shared" si="1"/>
        <v>0.024069478908188557</v>
      </c>
      <c r="AG40" s="92">
        <f t="shared" si="2"/>
        <v>0.8261061946902655</v>
      </c>
    </row>
    <row r="41" spans="1:33" ht="15">
      <c r="A41" s="2"/>
      <c r="B41" s="2"/>
      <c r="C41" s="12"/>
      <c r="D41" s="6"/>
      <c r="E41" s="12"/>
      <c r="F41" s="167"/>
      <c r="G41" s="186"/>
      <c r="H41" s="179"/>
      <c r="I41" s="182"/>
      <c r="J41" s="176"/>
      <c r="K41" s="210"/>
      <c r="L41" s="19"/>
      <c r="M41" s="19"/>
      <c r="N41" s="19"/>
      <c r="O41" s="19"/>
      <c r="P41" s="19"/>
      <c r="Q41" s="19"/>
      <c r="R41" s="25"/>
      <c r="S41" s="126"/>
      <c r="T41" s="228"/>
      <c r="U41" s="93">
        <v>170</v>
      </c>
      <c r="V41" s="94">
        <v>422.8</v>
      </c>
      <c r="W41" s="58">
        <f t="shared" si="4"/>
        <v>2892.941284352</v>
      </c>
      <c r="X41" s="58">
        <f t="shared" si="4"/>
        <v>2972.5635215360003</v>
      </c>
      <c r="Y41" s="58">
        <f t="shared" si="4"/>
        <v>3052.1857587199997</v>
      </c>
      <c r="Z41" s="58">
        <f t="shared" si="4"/>
        <v>3131.807995904</v>
      </c>
      <c r="AA41" s="58">
        <f t="shared" si="4"/>
        <v>3237.9709788160003</v>
      </c>
      <c r="AB41" s="58">
        <f t="shared" si="4"/>
        <v>3344.133961728</v>
      </c>
      <c r="AC41" s="58">
        <f t="shared" si="4"/>
        <v>3450.296944640001</v>
      </c>
      <c r="AD41" s="58">
        <f t="shared" si="4"/>
        <v>3490.108063232</v>
      </c>
      <c r="AE41" s="59">
        <f t="shared" si="4"/>
        <v>3529.919181824</v>
      </c>
      <c r="AF41" s="91">
        <f t="shared" si="1"/>
        <v>0.02447298279622001</v>
      </c>
      <c r="AG41" s="92">
        <f t="shared" si="2"/>
        <v>0.8707964601769911</v>
      </c>
    </row>
    <row r="42" spans="1:33" ht="15">
      <c r="A42" s="2"/>
      <c r="B42" s="2"/>
      <c r="C42" s="12"/>
      <c r="D42" s="2"/>
      <c r="E42" s="12"/>
      <c r="F42" s="167"/>
      <c r="G42" s="186"/>
      <c r="H42" s="179"/>
      <c r="I42" s="182"/>
      <c r="J42" s="176"/>
      <c r="K42" s="210"/>
      <c r="L42" s="19"/>
      <c r="M42" s="19"/>
      <c r="N42" s="19"/>
      <c r="O42" s="19"/>
      <c r="P42" s="19"/>
      <c r="Q42" s="19"/>
      <c r="R42" s="25"/>
      <c r="S42" s="126"/>
      <c r="T42" s="228"/>
      <c r="U42" s="89">
        <v>175</v>
      </c>
      <c r="V42" s="90">
        <v>433.3</v>
      </c>
      <c r="W42" s="56">
        <f t="shared" si="4"/>
        <v>2964.7858526719997</v>
      </c>
      <c r="X42" s="56">
        <f t="shared" si="4"/>
        <v>3046.3854632960006</v>
      </c>
      <c r="Y42" s="56">
        <f t="shared" si="4"/>
        <v>3127.9850739199996</v>
      </c>
      <c r="Z42" s="56">
        <f t="shared" si="4"/>
        <v>3209.584684544</v>
      </c>
      <c r="AA42" s="56">
        <f t="shared" si="4"/>
        <v>3318.3841653760005</v>
      </c>
      <c r="AB42" s="56">
        <f t="shared" si="4"/>
        <v>3427.183646208</v>
      </c>
      <c r="AC42" s="56">
        <f t="shared" si="4"/>
        <v>3535.9831270400005</v>
      </c>
      <c r="AD42" s="56">
        <f t="shared" si="4"/>
        <v>3576.782932352</v>
      </c>
      <c r="AE42" s="57">
        <f t="shared" si="4"/>
        <v>3617.582737664</v>
      </c>
      <c r="AF42" s="91">
        <f t="shared" si="1"/>
        <v>0.024834437086092676</v>
      </c>
      <c r="AG42" s="92">
        <f t="shared" si="2"/>
        <v>0.9172566371681414</v>
      </c>
    </row>
    <row r="43" spans="1:33" ht="15">
      <c r="A43" s="2"/>
      <c r="B43" s="2"/>
      <c r="C43" s="12"/>
      <c r="D43" s="2"/>
      <c r="E43" s="12"/>
      <c r="F43" s="167"/>
      <c r="G43" s="186"/>
      <c r="H43" s="179"/>
      <c r="I43" s="182"/>
      <c r="J43" s="176"/>
      <c r="K43" s="211"/>
      <c r="L43" s="213" t="s">
        <v>16</v>
      </c>
      <c r="M43" s="17"/>
      <c r="N43" s="19"/>
      <c r="O43" s="19"/>
      <c r="P43" s="19"/>
      <c r="Q43" s="19"/>
      <c r="R43" s="25"/>
      <c r="S43" s="126"/>
      <c r="T43" s="228"/>
      <c r="U43" s="93">
        <v>180</v>
      </c>
      <c r="V43" s="94">
        <v>444</v>
      </c>
      <c r="W43" s="58">
        <f aca="true" t="shared" si="5" ref="W43:AE52">+$AG$7*(1+W$11)*$V43/100*(1+$AD$5)</f>
        <v>3037.99888896</v>
      </c>
      <c r="X43" s="58">
        <f t="shared" si="5"/>
        <v>3121.6135372800004</v>
      </c>
      <c r="Y43" s="58">
        <f t="shared" si="5"/>
        <v>3205.2281855999995</v>
      </c>
      <c r="Z43" s="58">
        <f t="shared" si="5"/>
        <v>3288.8428339199995</v>
      </c>
      <c r="AA43" s="58">
        <f t="shared" si="5"/>
        <v>3400.32903168</v>
      </c>
      <c r="AB43" s="58">
        <f t="shared" si="5"/>
        <v>3511.8152294399997</v>
      </c>
      <c r="AC43" s="58">
        <f t="shared" si="5"/>
        <v>3623.3014272000005</v>
      </c>
      <c r="AD43" s="58">
        <f t="shared" si="5"/>
        <v>3665.1087513599996</v>
      </c>
      <c r="AE43" s="59">
        <f t="shared" si="5"/>
        <v>3706.91607552</v>
      </c>
      <c r="AF43" s="91">
        <f t="shared" si="1"/>
        <v>0.02469420724671134</v>
      </c>
      <c r="AG43" s="92">
        <f t="shared" si="2"/>
        <v>0.9646017699115041</v>
      </c>
    </row>
    <row r="44" spans="1:33" ht="15">
      <c r="A44" s="2"/>
      <c r="B44" s="2"/>
      <c r="C44" s="12"/>
      <c r="D44" s="2"/>
      <c r="E44" s="12"/>
      <c r="F44" s="167"/>
      <c r="G44" s="186"/>
      <c r="H44" s="179"/>
      <c r="I44" s="182"/>
      <c r="J44" s="176"/>
      <c r="K44" s="211"/>
      <c r="L44" s="214"/>
      <c r="M44" s="17"/>
      <c r="N44" s="19"/>
      <c r="O44" s="19"/>
      <c r="P44" s="19"/>
      <c r="Q44" s="19"/>
      <c r="R44" s="25"/>
      <c r="S44" s="126"/>
      <c r="T44" s="228"/>
      <c r="U44" s="89">
        <v>185</v>
      </c>
      <c r="V44" s="90">
        <v>454.9</v>
      </c>
      <c r="W44" s="56">
        <f t="shared" si="5"/>
        <v>3112.5803932159997</v>
      </c>
      <c r="X44" s="56">
        <f t="shared" si="5"/>
        <v>3198.247743488</v>
      </c>
      <c r="Y44" s="56">
        <f t="shared" si="5"/>
        <v>3283.9150937599998</v>
      </c>
      <c r="Z44" s="56">
        <f t="shared" si="5"/>
        <v>3369.582444032</v>
      </c>
      <c r="AA44" s="56">
        <f t="shared" si="5"/>
        <v>3483.805577728</v>
      </c>
      <c r="AB44" s="56">
        <f t="shared" si="5"/>
        <v>3598.028711423999</v>
      </c>
      <c r="AC44" s="56">
        <f t="shared" si="5"/>
        <v>3712.2518451200003</v>
      </c>
      <c r="AD44" s="56">
        <f t="shared" si="5"/>
        <v>3755.0855202559997</v>
      </c>
      <c r="AE44" s="57">
        <f t="shared" si="5"/>
        <v>3797.9191953920003</v>
      </c>
      <c r="AF44" s="91">
        <f t="shared" si="1"/>
        <v>0.024549549549549576</v>
      </c>
      <c r="AG44" s="92">
        <f t="shared" si="2"/>
        <v>1.0128318584070795</v>
      </c>
    </row>
    <row r="45" spans="1:33" ht="15">
      <c r="A45" s="2"/>
      <c r="B45" s="2"/>
      <c r="C45" s="2"/>
      <c r="D45" s="2"/>
      <c r="E45" s="12"/>
      <c r="F45" s="167"/>
      <c r="G45" s="186"/>
      <c r="H45" s="179"/>
      <c r="I45" s="182"/>
      <c r="J45" s="176"/>
      <c r="K45" s="211"/>
      <c r="L45" s="214"/>
      <c r="M45" s="17"/>
      <c r="N45" s="19"/>
      <c r="O45" s="19"/>
      <c r="P45" s="19"/>
      <c r="Q45" s="19"/>
      <c r="R45" s="25"/>
      <c r="S45" s="126"/>
      <c r="T45" s="228"/>
      <c r="U45" s="93">
        <v>190</v>
      </c>
      <c r="V45" s="94">
        <v>466.1</v>
      </c>
      <c r="W45" s="58">
        <f t="shared" si="5"/>
        <v>3189.2145994240004</v>
      </c>
      <c r="X45" s="58">
        <f t="shared" si="5"/>
        <v>3276.9911480320006</v>
      </c>
      <c r="Y45" s="58">
        <f t="shared" si="5"/>
        <v>3364.76769664</v>
      </c>
      <c r="Z45" s="58">
        <f t="shared" si="5"/>
        <v>3452.544245248</v>
      </c>
      <c r="AA45" s="58">
        <f t="shared" si="5"/>
        <v>3569.5796433920004</v>
      </c>
      <c r="AB45" s="58">
        <f t="shared" si="5"/>
        <v>3686.6150415360003</v>
      </c>
      <c r="AC45" s="58">
        <f t="shared" si="5"/>
        <v>3803.6504396800005</v>
      </c>
      <c r="AD45" s="58">
        <f t="shared" si="5"/>
        <v>3847.5387139840004</v>
      </c>
      <c r="AE45" s="59">
        <f t="shared" si="5"/>
        <v>3891.426988288</v>
      </c>
      <c r="AF45" s="91">
        <f t="shared" si="1"/>
        <v>0.024620795779292104</v>
      </c>
      <c r="AG45" s="92">
        <f t="shared" si="2"/>
        <v>1.062389380530973</v>
      </c>
    </row>
    <row r="46" spans="1:33" ht="15">
      <c r="A46" s="53"/>
      <c r="B46" s="9"/>
      <c r="C46" s="9"/>
      <c r="D46" s="9"/>
      <c r="E46" s="9"/>
      <c r="F46" s="167"/>
      <c r="G46" s="186"/>
      <c r="H46" s="179"/>
      <c r="I46" s="182"/>
      <c r="J46" s="176"/>
      <c r="K46" s="211"/>
      <c r="L46" s="214"/>
      <c r="M46" s="20"/>
      <c r="N46" s="19"/>
      <c r="O46" s="19"/>
      <c r="P46" s="19"/>
      <c r="Q46" s="19"/>
      <c r="R46" s="25"/>
      <c r="S46" s="126"/>
      <c r="T46" s="228"/>
      <c r="U46" s="89">
        <v>195</v>
      </c>
      <c r="V46" s="90">
        <v>477.6</v>
      </c>
      <c r="W46" s="56">
        <f t="shared" si="5"/>
        <v>3267.9015075840002</v>
      </c>
      <c r="X46" s="56">
        <f t="shared" si="5"/>
        <v>3357.8437509120004</v>
      </c>
      <c r="Y46" s="56">
        <f t="shared" si="5"/>
        <v>3447.7859942399996</v>
      </c>
      <c r="Z46" s="56">
        <f t="shared" si="5"/>
        <v>3537.728237568</v>
      </c>
      <c r="AA46" s="56">
        <f t="shared" si="5"/>
        <v>3657.651228672</v>
      </c>
      <c r="AB46" s="56">
        <f t="shared" si="5"/>
        <v>3777.574219776</v>
      </c>
      <c r="AC46" s="56">
        <f t="shared" si="5"/>
        <v>3897.4972108800002</v>
      </c>
      <c r="AD46" s="56">
        <f t="shared" si="5"/>
        <v>3942.4683325440005</v>
      </c>
      <c r="AE46" s="57">
        <f t="shared" si="5"/>
        <v>3987.4394542080004</v>
      </c>
      <c r="AF46" s="91">
        <f aca="true" t="shared" si="6" ref="AF46:AF77">+AE46/AE45-1</f>
        <v>0.02467281699206203</v>
      </c>
      <c r="AG46" s="92">
        <f aca="true" t="shared" si="7" ref="AG46:AG77">+AE46/$AE$13-1</f>
        <v>1.1132743362831858</v>
      </c>
    </row>
    <row r="47" spans="1:33" ht="15">
      <c r="A47" s="53"/>
      <c r="B47" s="12"/>
      <c r="C47" s="9"/>
      <c r="D47" s="9"/>
      <c r="E47" s="9"/>
      <c r="F47" s="167"/>
      <c r="G47" s="186"/>
      <c r="H47" s="179"/>
      <c r="I47" s="182"/>
      <c r="J47" s="176"/>
      <c r="K47" s="211"/>
      <c r="L47" s="215"/>
      <c r="M47" s="213" t="s">
        <v>17</v>
      </c>
      <c r="N47" s="17"/>
      <c r="O47" s="19"/>
      <c r="P47" s="19"/>
      <c r="Q47" s="19"/>
      <c r="R47" s="25"/>
      <c r="S47" s="126"/>
      <c r="T47" s="228"/>
      <c r="U47" s="93">
        <v>200</v>
      </c>
      <c r="V47" s="94">
        <v>489.3</v>
      </c>
      <c r="W47" s="58">
        <f t="shared" si="5"/>
        <v>3347.956883712</v>
      </c>
      <c r="X47" s="58">
        <f t="shared" si="5"/>
        <v>3440.102486016001</v>
      </c>
      <c r="Y47" s="58">
        <f t="shared" si="5"/>
        <v>3532.24808832</v>
      </c>
      <c r="Z47" s="58">
        <f t="shared" si="5"/>
        <v>3624.3936906239996</v>
      </c>
      <c r="AA47" s="58">
        <f t="shared" si="5"/>
        <v>3747.254493696</v>
      </c>
      <c r="AB47" s="58">
        <f t="shared" si="5"/>
        <v>3870.1152967679996</v>
      </c>
      <c r="AC47" s="58">
        <f t="shared" si="5"/>
        <v>3992.97609984</v>
      </c>
      <c r="AD47" s="58">
        <f t="shared" si="5"/>
        <v>4039.048900992</v>
      </c>
      <c r="AE47" s="59">
        <f t="shared" si="5"/>
        <v>4085.121702144</v>
      </c>
      <c r="AF47" s="91">
        <f t="shared" si="6"/>
        <v>0.02449748743718594</v>
      </c>
      <c r="AG47" s="92">
        <f t="shared" si="7"/>
        <v>1.1650442477876104</v>
      </c>
    </row>
    <row r="48" spans="1:33" ht="15">
      <c r="A48" s="53"/>
      <c r="B48" s="12"/>
      <c r="C48" s="9"/>
      <c r="D48" s="9"/>
      <c r="E48" s="9"/>
      <c r="F48" s="167"/>
      <c r="G48" s="186"/>
      <c r="H48" s="179"/>
      <c r="I48" s="182"/>
      <c r="J48" s="176"/>
      <c r="K48" s="211"/>
      <c r="L48" s="215"/>
      <c r="M48" s="214"/>
      <c r="N48" s="17"/>
      <c r="O48" s="19"/>
      <c r="P48" s="19"/>
      <c r="Q48" s="19"/>
      <c r="R48" s="25"/>
      <c r="S48" s="126"/>
      <c r="T48" s="228"/>
      <c r="U48" s="89">
        <v>205</v>
      </c>
      <c r="V48" s="90">
        <v>501.5</v>
      </c>
      <c r="W48" s="56">
        <f t="shared" si="5"/>
        <v>3431.43342976</v>
      </c>
      <c r="X48" s="56">
        <f t="shared" si="5"/>
        <v>3525.8765516800004</v>
      </c>
      <c r="Y48" s="56">
        <f t="shared" si="5"/>
        <v>3620.3196736</v>
      </c>
      <c r="Z48" s="56">
        <f t="shared" si="5"/>
        <v>3714.76279552</v>
      </c>
      <c r="AA48" s="56">
        <f t="shared" si="5"/>
        <v>3840.6869580799994</v>
      </c>
      <c r="AB48" s="56">
        <f t="shared" si="5"/>
        <v>3966.6111206399996</v>
      </c>
      <c r="AC48" s="56">
        <f t="shared" si="5"/>
        <v>4092.535283200001</v>
      </c>
      <c r="AD48" s="56">
        <f t="shared" si="5"/>
        <v>4139.756844160001</v>
      </c>
      <c r="AE48" s="57">
        <f t="shared" si="5"/>
        <v>4186.97840512</v>
      </c>
      <c r="AF48" s="91">
        <f t="shared" si="6"/>
        <v>0.024933578581647353</v>
      </c>
      <c r="AG48" s="92">
        <f t="shared" si="7"/>
        <v>1.2190265486725664</v>
      </c>
    </row>
    <row r="49" spans="1:33" ht="15">
      <c r="A49" s="53"/>
      <c r="B49" s="12"/>
      <c r="C49" s="9"/>
      <c r="D49" s="9"/>
      <c r="E49" s="9"/>
      <c r="F49" s="167"/>
      <c r="G49" s="186"/>
      <c r="H49" s="179"/>
      <c r="I49" s="182"/>
      <c r="J49" s="176"/>
      <c r="K49" s="211"/>
      <c r="L49" s="215"/>
      <c r="M49" s="214"/>
      <c r="N49" s="17"/>
      <c r="O49" s="19"/>
      <c r="P49" s="19"/>
      <c r="Q49" s="19"/>
      <c r="R49" s="25"/>
      <c r="S49" s="126"/>
      <c r="T49" s="228"/>
      <c r="U49" s="93">
        <v>210</v>
      </c>
      <c r="V49" s="94">
        <v>513.9</v>
      </c>
      <c r="W49" s="58">
        <f t="shared" si="5"/>
        <v>3516.278443775999</v>
      </c>
      <c r="X49" s="58">
        <f t="shared" si="5"/>
        <v>3613.0567495680007</v>
      </c>
      <c r="Y49" s="58">
        <f t="shared" si="5"/>
        <v>3709.8350553599994</v>
      </c>
      <c r="Z49" s="58">
        <f t="shared" si="5"/>
        <v>3806.6133611519995</v>
      </c>
      <c r="AA49" s="58">
        <f t="shared" si="5"/>
        <v>3935.6511022079994</v>
      </c>
      <c r="AB49" s="58">
        <f t="shared" si="5"/>
        <v>4064.6888432639994</v>
      </c>
      <c r="AC49" s="58">
        <f t="shared" si="5"/>
        <v>4193.72658432</v>
      </c>
      <c r="AD49" s="58">
        <f t="shared" si="5"/>
        <v>4242.115737216</v>
      </c>
      <c r="AE49" s="59">
        <f t="shared" si="5"/>
        <v>4290.504890112</v>
      </c>
      <c r="AF49" s="91">
        <f t="shared" si="6"/>
        <v>0.02472582253240274</v>
      </c>
      <c r="AG49" s="92">
        <f t="shared" si="7"/>
        <v>1.2738938053097342</v>
      </c>
    </row>
    <row r="50" spans="1:33" ht="15">
      <c r="A50" s="53"/>
      <c r="B50" s="12"/>
      <c r="C50" s="9"/>
      <c r="D50" s="9"/>
      <c r="E50" s="9"/>
      <c r="F50" s="167"/>
      <c r="G50" s="186"/>
      <c r="H50" s="179"/>
      <c r="I50" s="182"/>
      <c r="J50" s="176"/>
      <c r="K50" s="211"/>
      <c r="L50" s="215"/>
      <c r="M50" s="214"/>
      <c r="N50" s="20"/>
      <c r="O50" s="19"/>
      <c r="P50" s="19"/>
      <c r="Q50" s="19"/>
      <c r="R50" s="25"/>
      <c r="S50" s="126"/>
      <c r="T50" s="228"/>
      <c r="U50" s="89">
        <v>215</v>
      </c>
      <c r="V50" s="90">
        <v>526.5</v>
      </c>
      <c r="W50" s="56">
        <f t="shared" si="5"/>
        <v>3602.49192576</v>
      </c>
      <c r="X50" s="56">
        <f t="shared" si="5"/>
        <v>3701.643079680001</v>
      </c>
      <c r="Y50" s="56">
        <f t="shared" si="5"/>
        <v>3800.7942335999996</v>
      </c>
      <c r="Z50" s="56">
        <f t="shared" si="5"/>
        <v>3899.9453875200006</v>
      </c>
      <c r="AA50" s="56">
        <f t="shared" si="5"/>
        <v>4032.1469260799995</v>
      </c>
      <c r="AB50" s="56">
        <f t="shared" si="5"/>
        <v>4164.348464639999</v>
      </c>
      <c r="AC50" s="56">
        <f t="shared" si="5"/>
        <v>4296.550003200001</v>
      </c>
      <c r="AD50" s="56">
        <f t="shared" si="5"/>
        <v>4346.125580159999</v>
      </c>
      <c r="AE50" s="57">
        <f t="shared" si="5"/>
        <v>4395.70115712</v>
      </c>
      <c r="AF50" s="91">
        <f t="shared" si="6"/>
        <v>0.024518388791593848</v>
      </c>
      <c r="AG50" s="92">
        <f t="shared" si="7"/>
        <v>1.329646017699115</v>
      </c>
    </row>
    <row r="51" spans="1:33" ht="15">
      <c r="A51" s="53"/>
      <c r="B51" s="12"/>
      <c r="C51" s="12"/>
      <c r="D51" s="9"/>
      <c r="E51" s="9"/>
      <c r="F51" s="167"/>
      <c r="G51" s="186"/>
      <c r="H51" s="179"/>
      <c r="I51" s="182"/>
      <c r="J51" s="176"/>
      <c r="K51" s="211"/>
      <c r="L51" s="215"/>
      <c r="M51" s="215"/>
      <c r="N51" s="213" t="s">
        <v>18</v>
      </c>
      <c r="O51" s="17"/>
      <c r="P51" s="19"/>
      <c r="Q51" s="19"/>
      <c r="R51" s="25"/>
      <c r="S51" s="126"/>
      <c r="T51" s="228"/>
      <c r="U51" s="93">
        <v>220</v>
      </c>
      <c r="V51" s="94">
        <v>539.4</v>
      </c>
      <c r="W51" s="58">
        <f t="shared" si="5"/>
        <v>3690.7581096960002</v>
      </c>
      <c r="X51" s="58">
        <f t="shared" si="5"/>
        <v>3792.338608128001</v>
      </c>
      <c r="Y51" s="58">
        <f t="shared" si="5"/>
        <v>3893.9191065599994</v>
      </c>
      <c r="Z51" s="58">
        <f t="shared" si="5"/>
        <v>3995.499604992</v>
      </c>
      <c r="AA51" s="58">
        <f t="shared" si="5"/>
        <v>4130.940269568</v>
      </c>
      <c r="AB51" s="58">
        <f t="shared" si="5"/>
        <v>4266.380934143999</v>
      </c>
      <c r="AC51" s="58">
        <f t="shared" si="5"/>
        <v>4401.82159872</v>
      </c>
      <c r="AD51" s="58">
        <f t="shared" si="5"/>
        <v>4452.611847935999</v>
      </c>
      <c r="AE51" s="59">
        <f t="shared" si="5"/>
        <v>4503.402097152</v>
      </c>
      <c r="AF51" s="91">
        <f t="shared" si="6"/>
        <v>0.024501424501424562</v>
      </c>
      <c r="AG51" s="92">
        <f t="shared" si="7"/>
        <v>1.3867256637168142</v>
      </c>
    </row>
    <row r="52" spans="1:33" ht="15">
      <c r="A52" s="53"/>
      <c r="B52" s="12"/>
      <c r="C52" s="12"/>
      <c r="D52" s="9"/>
      <c r="E52" s="9"/>
      <c r="F52" s="167"/>
      <c r="G52" s="186"/>
      <c r="H52" s="179"/>
      <c r="I52" s="182"/>
      <c r="J52" s="176"/>
      <c r="K52" s="211"/>
      <c r="L52" s="215"/>
      <c r="M52" s="215"/>
      <c r="N52" s="214"/>
      <c r="O52" s="17"/>
      <c r="P52" s="19"/>
      <c r="Q52" s="19"/>
      <c r="R52" s="25"/>
      <c r="S52" s="126"/>
      <c r="T52" s="228"/>
      <c r="U52" s="89">
        <v>225</v>
      </c>
      <c r="V52" s="90">
        <v>552.9</v>
      </c>
      <c r="W52" s="56">
        <f t="shared" si="5"/>
        <v>3783.1296975359996</v>
      </c>
      <c r="X52" s="56">
        <f t="shared" si="5"/>
        <v>3887.2525332480004</v>
      </c>
      <c r="Y52" s="56">
        <f t="shared" si="5"/>
        <v>3991.3753689599994</v>
      </c>
      <c r="Z52" s="56">
        <f t="shared" si="5"/>
        <v>4095.4982046719997</v>
      </c>
      <c r="AA52" s="56">
        <f t="shared" si="5"/>
        <v>4234.328652288</v>
      </c>
      <c r="AB52" s="56">
        <f t="shared" si="5"/>
        <v>4373.159099904</v>
      </c>
      <c r="AC52" s="56">
        <f t="shared" si="5"/>
        <v>4511.98954752</v>
      </c>
      <c r="AD52" s="56">
        <f t="shared" si="5"/>
        <v>4564.050965376</v>
      </c>
      <c r="AE52" s="57">
        <f t="shared" si="5"/>
        <v>4616.112383232</v>
      </c>
      <c r="AF52" s="91">
        <f t="shared" si="6"/>
        <v>0.02502780867630694</v>
      </c>
      <c r="AG52" s="92">
        <f t="shared" si="7"/>
        <v>1.4464601769911503</v>
      </c>
    </row>
    <row r="53" spans="1:33" ht="15">
      <c r="A53" s="53"/>
      <c r="B53" s="12"/>
      <c r="C53" s="12"/>
      <c r="D53" s="9"/>
      <c r="E53" s="9"/>
      <c r="F53" s="167"/>
      <c r="G53" s="186"/>
      <c r="H53" s="179"/>
      <c r="I53" s="182"/>
      <c r="J53" s="176"/>
      <c r="K53" s="211"/>
      <c r="L53" s="215"/>
      <c r="M53" s="215"/>
      <c r="N53" s="214"/>
      <c r="O53" s="17"/>
      <c r="P53" s="19"/>
      <c r="Q53" s="19"/>
      <c r="R53" s="25"/>
      <c r="S53" s="126"/>
      <c r="T53" s="228"/>
      <c r="U53" s="93">
        <v>230</v>
      </c>
      <c r="V53" s="94">
        <v>566.5</v>
      </c>
      <c r="W53" s="58">
        <f aca="true" t="shared" si="8" ref="W53:AE62">+$AG$7*(1+W$11)*$V53/100*(1+$AD$5)</f>
        <v>3876.18551936</v>
      </c>
      <c r="X53" s="58">
        <f t="shared" si="8"/>
        <v>3982.8695244800006</v>
      </c>
      <c r="Y53" s="58">
        <f t="shared" si="8"/>
        <v>4089.5535295999994</v>
      </c>
      <c r="Z53" s="58">
        <f t="shared" si="8"/>
        <v>4196.23753472</v>
      </c>
      <c r="AA53" s="58">
        <f t="shared" si="8"/>
        <v>4338.48287488</v>
      </c>
      <c r="AB53" s="58">
        <f t="shared" si="8"/>
        <v>4480.72821504</v>
      </c>
      <c r="AC53" s="58">
        <f t="shared" si="8"/>
        <v>4622.9735552</v>
      </c>
      <c r="AD53" s="58">
        <f t="shared" si="8"/>
        <v>4676.31555776</v>
      </c>
      <c r="AE53" s="59">
        <f t="shared" si="8"/>
        <v>4729.657560320001</v>
      </c>
      <c r="AF53" s="91">
        <f t="shared" si="6"/>
        <v>0.024597576415265054</v>
      </c>
      <c r="AG53" s="92">
        <f t="shared" si="7"/>
        <v>1.506637168141593</v>
      </c>
    </row>
    <row r="54" spans="1:33" ht="15">
      <c r="A54" s="53"/>
      <c r="B54" s="12"/>
      <c r="C54" s="12"/>
      <c r="D54" s="9"/>
      <c r="E54" s="9"/>
      <c r="F54" s="167"/>
      <c r="G54" s="186"/>
      <c r="H54" s="179"/>
      <c r="I54" s="182"/>
      <c r="J54" s="176"/>
      <c r="K54" s="211"/>
      <c r="L54" s="215"/>
      <c r="M54" s="215"/>
      <c r="N54" s="214"/>
      <c r="O54" s="20"/>
      <c r="P54" s="19"/>
      <c r="Q54" s="19"/>
      <c r="R54" s="25"/>
      <c r="S54" s="126"/>
      <c r="T54" s="228"/>
      <c r="U54" s="89">
        <v>235</v>
      </c>
      <c r="V54" s="90">
        <v>580.6</v>
      </c>
      <c r="W54" s="56">
        <f t="shared" si="8"/>
        <v>3972.662511104</v>
      </c>
      <c r="X54" s="56">
        <f t="shared" si="8"/>
        <v>4082.001846272001</v>
      </c>
      <c r="Y54" s="56">
        <f t="shared" si="8"/>
        <v>4191.34118144</v>
      </c>
      <c r="Z54" s="56">
        <f t="shared" si="8"/>
        <v>4300.680516607999</v>
      </c>
      <c r="AA54" s="56">
        <f t="shared" si="8"/>
        <v>4446.466296832001</v>
      </c>
      <c r="AB54" s="56">
        <f t="shared" si="8"/>
        <v>4592.252077056</v>
      </c>
      <c r="AC54" s="56">
        <f t="shared" si="8"/>
        <v>4738.037857280001</v>
      </c>
      <c r="AD54" s="56">
        <f t="shared" si="8"/>
        <v>4792.707524864</v>
      </c>
      <c r="AE54" s="57">
        <f t="shared" si="8"/>
        <v>4847.377192448</v>
      </c>
      <c r="AF54" s="91">
        <f t="shared" si="6"/>
        <v>0.02488967343336257</v>
      </c>
      <c r="AG54" s="92">
        <f t="shared" si="7"/>
        <v>1.569026548672566</v>
      </c>
    </row>
    <row r="55" spans="1:33" ht="15">
      <c r="A55" s="53"/>
      <c r="B55" s="12"/>
      <c r="C55" s="12"/>
      <c r="D55" s="12"/>
      <c r="E55" s="9"/>
      <c r="F55" s="168"/>
      <c r="G55" s="187"/>
      <c r="H55" s="180"/>
      <c r="I55" s="183"/>
      <c r="J55" s="177"/>
      <c r="K55" s="211"/>
      <c r="L55" s="215"/>
      <c r="M55" s="215"/>
      <c r="N55" s="215"/>
      <c r="O55" s="213" t="s">
        <v>19</v>
      </c>
      <c r="P55" s="17"/>
      <c r="Q55" s="19"/>
      <c r="R55" s="25"/>
      <c r="S55" s="126"/>
      <c r="T55" s="228"/>
      <c r="U55" s="93">
        <v>240</v>
      </c>
      <c r="V55" s="94">
        <v>598.5</v>
      </c>
      <c r="W55" s="58">
        <f t="shared" si="8"/>
        <v>4095.14039424</v>
      </c>
      <c r="X55" s="58">
        <f t="shared" si="8"/>
        <v>4207.850680320001</v>
      </c>
      <c r="Y55" s="58">
        <f t="shared" si="8"/>
        <v>4320.560966399999</v>
      </c>
      <c r="Z55" s="58">
        <f t="shared" si="8"/>
        <v>4433.27125248</v>
      </c>
      <c r="AA55" s="58">
        <f t="shared" si="8"/>
        <v>4583.55163392</v>
      </c>
      <c r="AB55" s="58">
        <f t="shared" si="8"/>
        <v>4733.83201536</v>
      </c>
      <c r="AC55" s="58">
        <f t="shared" si="8"/>
        <v>4884.112396800001</v>
      </c>
      <c r="AD55" s="58">
        <f t="shared" si="8"/>
        <v>4940.46753984</v>
      </c>
      <c r="AE55" s="59">
        <f t="shared" si="8"/>
        <v>4996.82268288</v>
      </c>
      <c r="AF55" s="91">
        <f t="shared" si="6"/>
        <v>0.03083017568033064</v>
      </c>
      <c r="AG55" s="92">
        <f t="shared" si="7"/>
        <v>1.6482300884955747</v>
      </c>
    </row>
    <row r="56" spans="1:33" ht="15">
      <c r="A56" s="53"/>
      <c r="B56" s="12"/>
      <c r="C56" s="12"/>
      <c r="D56" s="12"/>
      <c r="E56" s="9"/>
      <c r="F56" s="9"/>
      <c r="G56" s="18"/>
      <c r="H56" s="21"/>
      <c r="I56" s="18"/>
      <c r="J56" s="18"/>
      <c r="K56" s="211"/>
      <c r="L56" s="215"/>
      <c r="M56" s="215"/>
      <c r="N56" s="215"/>
      <c r="O56" s="214"/>
      <c r="P56" s="31"/>
      <c r="Q56" s="18"/>
      <c r="R56" s="25"/>
      <c r="S56" s="126"/>
      <c r="T56" s="228"/>
      <c r="U56" s="89">
        <v>245</v>
      </c>
      <c r="V56" s="90">
        <v>613.2</v>
      </c>
      <c r="W56" s="56">
        <f t="shared" si="8"/>
        <v>4195.722789888</v>
      </c>
      <c r="X56" s="56">
        <f t="shared" si="8"/>
        <v>4311.201398784001</v>
      </c>
      <c r="Y56" s="56">
        <f t="shared" si="8"/>
        <v>4426.680007679999</v>
      </c>
      <c r="Z56" s="56">
        <f t="shared" si="8"/>
        <v>4542.158616576</v>
      </c>
      <c r="AA56" s="56">
        <f t="shared" si="8"/>
        <v>4696.130095104</v>
      </c>
      <c r="AB56" s="56">
        <f t="shared" si="8"/>
        <v>4850.101573632</v>
      </c>
      <c r="AC56" s="56">
        <f t="shared" si="8"/>
        <v>5004.073052160001</v>
      </c>
      <c r="AD56" s="56">
        <f t="shared" si="8"/>
        <v>5061.812356608</v>
      </c>
      <c r="AE56" s="57">
        <f t="shared" si="8"/>
        <v>5119.551661056001</v>
      </c>
      <c r="AF56" s="91">
        <f t="shared" si="6"/>
        <v>0.024561403508772228</v>
      </c>
      <c r="AG56" s="92">
        <f t="shared" si="7"/>
        <v>1.713274336283186</v>
      </c>
    </row>
    <row r="57" spans="1:33" ht="15">
      <c r="A57" s="53"/>
      <c r="B57" s="12"/>
      <c r="C57" s="12"/>
      <c r="D57" s="12"/>
      <c r="E57" s="9"/>
      <c r="F57" s="9"/>
      <c r="G57" s="18"/>
      <c r="H57" s="19"/>
      <c r="I57" s="18"/>
      <c r="J57" s="18"/>
      <c r="K57" s="211"/>
      <c r="L57" s="215"/>
      <c r="M57" s="215"/>
      <c r="N57" s="215"/>
      <c r="O57" s="214"/>
      <c r="P57" s="31"/>
      <c r="Q57" s="18"/>
      <c r="R57" s="25"/>
      <c r="S57" s="126"/>
      <c r="T57" s="228"/>
      <c r="U57" s="93">
        <v>250</v>
      </c>
      <c r="V57" s="94">
        <v>628.3</v>
      </c>
      <c r="W57" s="58">
        <f t="shared" si="8"/>
        <v>4299.042121472</v>
      </c>
      <c r="X57" s="58">
        <f t="shared" si="8"/>
        <v>4417.364381696</v>
      </c>
      <c r="Y57" s="58">
        <f t="shared" si="8"/>
        <v>4535.686641919999</v>
      </c>
      <c r="Z57" s="58">
        <f t="shared" si="8"/>
        <v>4654.008902144</v>
      </c>
      <c r="AA57" s="58">
        <f t="shared" si="8"/>
        <v>4811.771915775999</v>
      </c>
      <c r="AB57" s="58">
        <f t="shared" si="8"/>
        <v>4969.534929408</v>
      </c>
      <c r="AC57" s="58">
        <f t="shared" si="8"/>
        <v>5127.29794304</v>
      </c>
      <c r="AD57" s="58">
        <f t="shared" si="8"/>
        <v>5186.459073152</v>
      </c>
      <c r="AE57" s="59">
        <f t="shared" si="8"/>
        <v>5245.620203263999</v>
      </c>
      <c r="AF57" s="91">
        <f t="shared" si="6"/>
        <v>0.024624918460534717</v>
      </c>
      <c r="AG57" s="92">
        <f t="shared" si="7"/>
        <v>1.7800884955752205</v>
      </c>
    </row>
    <row r="58" spans="1:33" ht="15">
      <c r="A58" s="53"/>
      <c r="B58" s="9"/>
      <c r="C58" s="12"/>
      <c r="D58" s="12"/>
      <c r="E58" s="9"/>
      <c r="F58" s="9"/>
      <c r="G58" s="18"/>
      <c r="H58" s="18"/>
      <c r="I58" s="18"/>
      <c r="J58" s="18"/>
      <c r="K58" s="211"/>
      <c r="L58" s="215"/>
      <c r="M58" s="215"/>
      <c r="N58" s="215"/>
      <c r="O58" s="214"/>
      <c r="P58" s="32"/>
      <c r="Q58" s="18"/>
      <c r="R58" s="25"/>
      <c r="S58" s="126"/>
      <c r="T58" s="228"/>
      <c r="U58" s="89">
        <v>255</v>
      </c>
      <c r="V58" s="90">
        <v>643.9</v>
      </c>
      <c r="W58" s="56">
        <f t="shared" si="8"/>
        <v>4405.782622976</v>
      </c>
      <c r="X58" s="56">
        <f t="shared" si="8"/>
        <v>4527.042695168</v>
      </c>
      <c r="Y58" s="56">
        <f t="shared" si="8"/>
        <v>4648.30276736</v>
      </c>
      <c r="Z58" s="56">
        <f t="shared" si="8"/>
        <v>4769.562839552</v>
      </c>
      <c r="AA58" s="56">
        <f t="shared" si="8"/>
        <v>4931.242935808</v>
      </c>
      <c r="AB58" s="56">
        <f t="shared" si="8"/>
        <v>5092.923032064</v>
      </c>
      <c r="AC58" s="56">
        <f t="shared" si="8"/>
        <v>5254.60312832</v>
      </c>
      <c r="AD58" s="56">
        <f t="shared" si="8"/>
        <v>5315.233164415999</v>
      </c>
      <c r="AE58" s="57">
        <f t="shared" si="8"/>
        <v>5375.863200512</v>
      </c>
      <c r="AF58" s="91">
        <f t="shared" si="6"/>
        <v>0.024828903390100354</v>
      </c>
      <c r="AG58" s="92">
        <f t="shared" si="7"/>
        <v>1.849115044247787</v>
      </c>
    </row>
    <row r="59" spans="1:33" ht="15">
      <c r="A59" s="53"/>
      <c r="B59" s="9"/>
      <c r="C59" s="12"/>
      <c r="D59" s="12"/>
      <c r="E59" s="12"/>
      <c r="F59" s="9"/>
      <c r="G59" s="22"/>
      <c r="H59" s="18"/>
      <c r="I59" s="18"/>
      <c r="J59" s="18"/>
      <c r="K59" s="211"/>
      <c r="L59" s="215"/>
      <c r="M59" s="215"/>
      <c r="N59" s="215"/>
      <c r="O59" s="215"/>
      <c r="P59" s="213" t="s">
        <v>20</v>
      </c>
      <c r="Q59" s="31"/>
      <c r="R59" s="25"/>
      <c r="S59" s="126"/>
      <c r="T59" s="228"/>
      <c r="U59" s="93">
        <v>260</v>
      </c>
      <c r="V59" s="94">
        <v>659.8</v>
      </c>
      <c r="W59" s="58">
        <f t="shared" si="8"/>
        <v>4514.575826432</v>
      </c>
      <c r="X59" s="58">
        <f t="shared" si="8"/>
        <v>4638.830206976</v>
      </c>
      <c r="Y59" s="58">
        <f t="shared" si="8"/>
        <v>4763.084587519998</v>
      </c>
      <c r="Z59" s="58">
        <f t="shared" si="8"/>
        <v>4887.338968063999</v>
      </c>
      <c r="AA59" s="58">
        <f t="shared" si="8"/>
        <v>5053.011475455999</v>
      </c>
      <c r="AB59" s="58">
        <f t="shared" si="8"/>
        <v>5218.683982848</v>
      </c>
      <c r="AC59" s="58">
        <f t="shared" si="8"/>
        <v>5384.356490240001</v>
      </c>
      <c r="AD59" s="58">
        <f t="shared" si="8"/>
        <v>5446.483680511999</v>
      </c>
      <c r="AE59" s="59">
        <f t="shared" si="8"/>
        <v>5508.610870784</v>
      </c>
      <c r="AF59" s="91">
        <f t="shared" si="6"/>
        <v>0.02469327535331578</v>
      </c>
      <c r="AG59" s="92">
        <f t="shared" si="7"/>
        <v>1.9194690265486725</v>
      </c>
    </row>
    <row r="60" spans="1:33" ht="15">
      <c r="A60" s="53"/>
      <c r="B60" s="9"/>
      <c r="C60" s="12"/>
      <c r="D60" s="12"/>
      <c r="E60" s="12"/>
      <c r="F60" s="9"/>
      <c r="G60" s="22"/>
      <c r="H60" s="18"/>
      <c r="I60" s="18"/>
      <c r="J60" s="18"/>
      <c r="K60" s="211"/>
      <c r="L60" s="215"/>
      <c r="M60" s="215"/>
      <c r="N60" s="215"/>
      <c r="O60" s="215"/>
      <c r="P60" s="214"/>
      <c r="Q60" s="31"/>
      <c r="R60" s="25"/>
      <c r="S60" s="126"/>
      <c r="T60" s="228"/>
      <c r="U60" s="89">
        <v>265</v>
      </c>
      <c r="V60" s="90">
        <v>676.2</v>
      </c>
      <c r="W60" s="56">
        <f t="shared" si="8"/>
        <v>4626.790199808001</v>
      </c>
      <c r="X60" s="56">
        <f t="shared" si="8"/>
        <v>4754.133049344001</v>
      </c>
      <c r="Y60" s="56">
        <f t="shared" si="8"/>
        <v>4881.4758988799995</v>
      </c>
      <c r="Z60" s="56">
        <f t="shared" si="8"/>
        <v>5008.818748416001</v>
      </c>
      <c r="AA60" s="56">
        <f t="shared" si="8"/>
        <v>5178.609214464</v>
      </c>
      <c r="AB60" s="56">
        <f t="shared" si="8"/>
        <v>5348.3996805120005</v>
      </c>
      <c r="AC60" s="56">
        <f t="shared" si="8"/>
        <v>5518.190146560001</v>
      </c>
      <c r="AD60" s="56">
        <f t="shared" si="8"/>
        <v>5581.8615713280005</v>
      </c>
      <c r="AE60" s="57">
        <f t="shared" si="8"/>
        <v>5645.532996096</v>
      </c>
      <c r="AF60" s="91">
        <f t="shared" si="6"/>
        <v>0.024856016974840855</v>
      </c>
      <c r="AG60" s="92">
        <f t="shared" si="7"/>
        <v>1.992035398230088</v>
      </c>
    </row>
    <row r="61" spans="1:33" ht="15">
      <c r="A61" s="53"/>
      <c r="B61" s="9"/>
      <c r="C61" s="12"/>
      <c r="D61" s="12"/>
      <c r="E61" s="12"/>
      <c r="F61" s="9"/>
      <c r="G61" s="22"/>
      <c r="H61" s="18"/>
      <c r="I61" s="18"/>
      <c r="J61" s="18"/>
      <c r="K61" s="211"/>
      <c r="L61" s="215"/>
      <c r="M61" s="215"/>
      <c r="N61" s="215"/>
      <c r="O61" s="215"/>
      <c r="P61" s="214"/>
      <c r="Q61" s="31"/>
      <c r="R61" s="25"/>
      <c r="S61" s="126"/>
      <c r="T61" s="228"/>
      <c r="U61" s="93">
        <v>270</v>
      </c>
      <c r="V61" s="94">
        <v>692.9</v>
      </c>
      <c r="W61" s="58">
        <f t="shared" si="8"/>
        <v>4741.0572751360005</v>
      </c>
      <c r="X61" s="58">
        <f t="shared" si="8"/>
        <v>4871.545090048001</v>
      </c>
      <c r="Y61" s="58">
        <f t="shared" si="8"/>
        <v>5002.0329049599995</v>
      </c>
      <c r="Z61" s="58">
        <f t="shared" si="8"/>
        <v>5132.520719871999</v>
      </c>
      <c r="AA61" s="58">
        <f t="shared" si="8"/>
        <v>5306.504473088</v>
      </c>
      <c r="AB61" s="58">
        <f t="shared" si="8"/>
        <v>5480.488226303999</v>
      </c>
      <c r="AC61" s="58">
        <f t="shared" si="8"/>
        <v>5654.471979520001</v>
      </c>
      <c r="AD61" s="58">
        <f t="shared" si="8"/>
        <v>5719.715886976001</v>
      </c>
      <c r="AE61" s="59">
        <f t="shared" si="8"/>
        <v>5784.959794431999</v>
      </c>
      <c r="AF61" s="91">
        <f t="shared" si="6"/>
        <v>0.02469683525584143</v>
      </c>
      <c r="AG61" s="92">
        <f t="shared" si="7"/>
        <v>2.0659292035398225</v>
      </c>
    </row>
    <row r="62" spans="1:33" ht="15">
      <c r="A62" s="53"/>
      <c r="B62" s="9"/>
      <c r="C62" s="9"/>
      <c r="D62" s="12"/>
      <c r="E62" s="12"/>
      <c r="F62" s="9"/>
      <c r="G62" s="22"/>
      <c r="H62" s="18"/>
      <c r="I62" s="18"/>
      <c r="J62" s="18"/>
      <c r="K62" s="211"/>
      <c r="L62" s="215"/>
      <c r="M62" s="215"/>
      <c r="N62" s="215"/>
      <c r="O62" s="215"/>
      <c r="P62" s="214"/>
      <c r="Q62" s="32"/>
      <c r="R62" s="25"/>
      <c r="S62" s="126"/>
      <c r="T62" s="228"/>
      <c r="U62" s="89">
        <v>275</v>
      </c>
      <c r="V62" s="90">
        <v>709.9</v>
      </c>
      <c r="W62" s="56">
        <f t="shared" si="8"/>
        <v>4857.377052416</v>
      </c>
      <c r="X62" s="56">
        <f t="shared" si="8"/>
        <v>4991.066329088</v>
      </c>
      <c r="Y62" s="56">
        <f t="shared" si="8"/>
        <v>5124.755605759999</v>
      </c>
      <c r="Z62" s="56">
        <f t="shared" si="8"/>
        <v>5258.444882432</v>
      </c>
      <c r="AA62" s="56">
        <f t="shared" si="8"/>
        <v>5436.697251327999</v>
      </c>
      <c r="AB62" s="56">
        <f t="shared" si="8"/>
        <v>5614.949620223999</v>
      </c>
      <c r="AC62" s="56">
        <f t="shared" si="8"/>
        <v>5793.201989120001</v>
      </c>
      <c r="AD62" s="56">
        <f t="shared" si="8"/>
        <v>5860.046627456</v>
      </c>
      <c r="AE62" s="57">
        <f t="shared" si="8"/>
        <v>5926.891265792</v>
      </c>
      <c r="AF62" s="91">
        <f t="shared" si="6"/>
        <v>0.02453456487227612</v>
      </c>
      <c r="AG62" s="92">
        <f t="shared" si="7"/>
        <v>2.141150442477876</v>
      </c>
    </row>
    <row r="63" spans="1:33" ht="15">
      <c r="A63" s="53"/>
      <c r="B63" s="9"/>
      <c r="C63" s="9"/>
      <c r="D63" s="12"/>
      <c r="E63" s="12"/>
      <c r="F63" s="19"/>
      <c r="G63" s="22"/>
      <c r="H63" s="18"/>
      <c r="I63" s="18"/>
      <c r="J63" s="18"/>
      <c r="K63" s="211"/>
      <c r="L63" s="215"/>
      <c r="M63" s="215"/>
      <c r="N63" s="215"/>
      <c r="O63" s="215"/>
      <c r="P63" s="215"/>
      <c r="Q63" s="213" t="s">
        <v>21</v>
      </c>
      <c r="R63" s="33"/>
      <c r="S63" s="126"/>
      <c r="T63" s="228"/>
      <c r="U63" s="93">
        <v>280</v>
      </c>
      <c r="V63" s="94">
        <v>727.5</v>
      </c>
      <c r="W63" s="58">
        <f aca="true" t="shared" si="9" ref="W63:AE72">+$AG$7*(1+W$11)*$V63/100*(1+$AD$5)</f>
        <v>4977.8022336</v>
      </c>
      <c r="X63" s="58">
        <f t="shared" si="9"/>
        <v>5114.805964800001</v>
      </c>
      <c r="Y63" s="58">
        <f t="shared" si="9"/>
        <v>5251.809695999998</v>
      </c>
      <c r="Z63" s="58">
        <f t="shared" si="9"/>
        <v>5388.813427200001</v>
      </c>
      <c r="AA63" s="58">
        <f t="shared" si="9"/>
        <v>5571.4850688</v>
      </c>
      <c r="AB63" s="58">
        <f t="shared" si="9"/>
        <v>5754.1567104</v>
      </c>
      <c r="AC63" s="58">
        <f t="shared" si="9"/>
        <v>5936.828352000001</v>
      </c>
      <c r="AD63" s="58">
        <f t="shared" si="9"/>
        <v>6005.3302176</v>
      </c>
      <c r="AE63" s="59">
        <f t="shared" si="9"/>
        <v>6073.8320832</v>
      </c>
      <c r="AF63" s="91">
        <f t="shared" si="6"/>
        <v>0.02479222425693761</v>
      </c>
      <c r="AG63" s="92">
        <f t="shared" si="7"/>
        <v>2.219026548672566</v>
      </c>
    </row>
    <row r="64" spans="1:33" ht="15">
      <c r="A64" s="53"/>
      <c r="B64" s="9"/>
      <c r="C64" s="9"/>
      <c r="D64" s="12"/>
      <c r="E64" s="12"/>
      <c r="F64" s="19"/>
      <c r="G64" s="22"/>
      <c r="H64" s="18"/>
      <c r="I64" s="18"/>
      <c r="J64" s="18"/>
      <c r="K64" s="211"/>
      <c r="L64" s="215"/>
      <c r="M64" s="215"/>
      <c r="N64" s="215"/>
      <c r="O64" s="215"/>
      <c r="P64" s="215"/>
      <c r="Q64" s="214"/>
      <c r="R64" s="33"/>
      <c r="S64" s="126"/>
      <c r="T64" s="228"/>
      <c r="U64" s="89">
        <v>285</v>
      </c>
      <c r="V64" s="90">
        <v>744</v>
      </c>
      <c r="W64" s="56">
        <f t="shared" si="9"/>
        <v>5090.700840960001</v>
      </c>
      <c r="X64" s="56">
        <f t="shared" si="9"/>
        <v>5230.811873280001</v>
      </c>
      <c r="Y64" s="56">
        <f t="shared" si="9"/>
        <v>5370.9229055999995</v>
      </c>
      <c r="Z64" s="56">
        <f t="shared" si="9"/>
        <v>5511.0339379199995</v>
      </c>
      <c r="AA64" s="56">
        <f t="shared" si="9"/>
        <v>5697.84864768</v>
      </c>
      <c r="AB64" s="56">
        <f t="shared" si="9"/>
        <v>5884.663357439999</v>
      </c>
      <c r="AC64" s="56">
        <f t="shared" si="9"/>
        <v>6071.478067200001</v>
      </c>
      <c r="AD64" s="56">
        <f t="shared" si="9"/>
        <v>6141.533583359999</v>
      </c>
      <c r="AE64" s="57">
        <f t="shared" si="9"/>
        <v>6211.589099520001</v>
      </c>
      <c r="AF64" s="91">
        <f t="shared" si="6"/>
        <v>0.022680412371134162</v>
      </c>
      <c r="AG64" s="92">
        <f t="shared" si="7"/>
        <v>2.2920353982300883</v>
      </c>
    </row>
    <row r="65" spans="1:33" ht="15">
      <c r="A65" s="53"/>
      <c r="B65" s="9"/>
      <c r="C65" s="9"/>
      <c r="D65" s="12"/>
      <c r="E65" s="12"/>
      <c r="F65" s="19"/>
      <c r="G65" s="22"/>
      <c r="H65" s="18"/>
      <c r="I65" s="18"/>
      <c r="J65" s="18"/>
      <c r="K65" s="211"/>
      <c r="L65" s="215"/>
      <c r="M65" s="215"/>
      <c r="N65" s="215"/>
      <c r="O65" s="215"/>
      <c r="P65" s="215"/>
      <c r="Q65" s="214"/>
      <c r="R65" s="33"/>
      <c r="S65" s="126"/>
      <c r="T65" s="228"/>
      <c r="U65" s="93">
        <v>290</v>
      </c>
      <c r="V65" s="94">
        <v>760.7</v>
      </c>
      <c r="W65" s="58">
        <f t="shared" si="9"/>
        <v>5204.967916288001</v>
      </c>
      <c r="X65" s="58">
        <f t="shared" si="9"/>
        <v>5348.223913984002</v>
      </c>
      <c r="Y65" s="58">
        <f t="shared" si="9"/>
        <v>5491.4799116799995</v>
      </c>
      <c r="Z65" s="58">
        <f t="shared" si="9"/>
        <v>5634.735909376</v>
      </c>
      <c r="AA65" s="58">
        <f t="shared" si="9"/>
        <v>5825.743906304</v>
      </c>
      <c r="AB65" s="58">
        <f t="shared" si="9"/>
        <v>6016.751903232001</v>
      </c>
      <c r="AC65" s="58">
        <f t="shared" si="9"/>
        <v>6207.759900160001</v>
      </c>
      <c r="AD65" s="58">
        <f t="shared" si="9"/>
        <v>6279.387899008</v>
      </c>
      <c r="AE65" s="59">
        <f t="shared" si="9"/>
        <v>6351.015897856001</v>
      </c>
      <c r="AF65" s="91">
        <f t="shared" si="6"/>
        <v>0.0224462365591398</v>
      </c>
      <c r="AG65" s="92">
        <f t="shared" si="7"/>
        <v>2.365929203539823</v>
      </c>
    </row>
    <row r="66" spans="1:33" ht="15">
      <c r="A66" s="53"/>
      <c r="B66" s="9"/>
      <c r="C66" s="9"/>
      <c r="D66" s="9"/>
      <c r="E66" s="12"/>
      <c r="F66" s="19"/>
      <c r="G66" s="22"/>
      <c r="H66" s="18"/>
      <c r="I66" s="18"/>
      <c r="J66" s="18"/>
      <c r="K66" s="211"/>
      <c r="L66" s="215"/>
      <c r="M66" s="215"/>
      <c r="N66" s="215"/>
      <c r="O66" s="215"/>
      <c r="P66" s="215"/>
      <c r="Q66" s="214"/>
      <c r="R66" s="34"/>
      <c r="S66" s="126"/>
      <c r="T66" s="228"/>
      <c r="U66" s="89">
        <v>295</v>
      </c>
      <c r="V66" s="90">
        <v>777.6</v>
      </c>
      <c r="W66" s="56">
        <f t="shared" si="9"/>
        <v>5320.603459584</v>
      </c>
      <c r="X66" s="56">
        <f t="shared" si="9"/>
        <v>5467.042086912</v>
      </c>
      <c r="Y66" s="56">
        <f t="shared" si="9"/>
        <v>5613.4807142399995</v>
      </c>
      <c r="Z66" s="56">
        <f t="shared" si="9"/>
        <v>5759.919341567999</v>
      </c>
      <c r="AA66" s="56">
        <f t="shared" si="9"/>
        <v>5955.170844672</v>
      </c>
      <c r="AB66" s="56">
        <f t="shared" si="9"/>
        <v>6150.422347776</v>
      </c>
      <c r="AC66" s="56">
        <f t="shared" si="9"/>
        <v>6345.673850880001</v>
      </c>
      <c r="AD66" s="56">
        <f t="shared" si="9"/>
        <v>6418.893164544</v>
      </c>
      <c r="AE66" s="57">
        <f t="shared" si="9"/>
        <v>6492.1124782080005</v>
      </c>
      <c r="AF66" s="91">
        <f t="shared" si="6"/>
        <v>0.02221637965032186</v>
      </c>
      <c r="AG66" s="92">
        <f t="shared" si="7"/>
        <v>2.4407079646017698</v>
      </c>
    </row>
    <row r="67" spans="1:33" ht="15">
      <c r="A67" s="53"/>
      <c r="B67" s="9"/>
      <c r="C67" s="9"/>
      <c r="D67" s="9"/>
      <c r="E67" s="12"/>
      <c r="F67" s="19"/>
      <c r="G67" s="19"/>
      <c r="H67" s="18"/>
      <c r="I67" s="19"/>
      <c r="J67" s="19"/>
      <c r="K67" s="211"/>
      <c r="L67" s="215"/>
      <c r="M67" s="215"/>
      <c r="N67" s="215"/>
      <c r="O67" s="215"/>
      <c r="P67" s="215"/>
      <c r="Q67" s="215"/>
      <c r="R67" s="225" t="s">
        <v>22</v>
      </c>
      <c r="S67" s="126"/>
      <c r="T67" s="228"/>
      <c r="U67" s="93">
        <v>300</v>
      </c>
      <c r="V67" s="94">
        <v>794.9</v>
      </c>
      <c r="W67" s="58">
        <f t="shared" si="9"/>
        <v>5438.975938816001</v>
      </c>
      <c r="X67" s="58">
        <f t="shared" si="9"/>
        <v>5588.672524288</v>
      </c>
      <c r="Y67" s="58">
        <f t="shared" si="9"/>
        <v>5738.369109759999</v>
      </c>
      <c r="Z67" s="58">
        <f t="shared" si="9"/>
        <v>5888.065695232</v>
      </c>
      <c r="AA67" s="58">
        <f t="shared" si="9"/>
        <v>6087.661142528</v>
      </c>
      <c r="AB67" s="58">
        <f t="shared" si="9"/>
        <v>6287.256589823999</v>
      </c>
      <c r="AC67" s="58">
        <f t="shared" si="9"/>
        <v>6486.85203712</v>
      </c>
      <c r="AD67" s="58">
        <f t="shared" si="9"/>
        <v>6561.700329856</v>
      </c>
      <c r="AE67" s="59">
        <f t="shared" si="9"/>
        <v>6636.548622592</v>
      </c>
      <c r="AF67" s="91">
        <f t="shared" si="6"/>
        <v>0.022247942386831143</v>
      </c>
      <c r="AG67" s="92">
        <f t="shared" si="7"/>
        <v>2.5172566371681415</v>
      </c>
    </row>
    <row r="68" spans="1:33" ht="15">
      <c r="A68" s="53"/>
      <c r="B68" s="9"/>
      <c r="C68" s="9"/>
      <c r="D68" s="9"/>
      <c r="E68" s="12"/>
      <c r="F68" s="19"/>
      <c r="G68" s="19"/>
      <c r="H68" s="18"/>
      <c r="I68" s="19"/>
      <c r="J68" s="19"/>
      <c r="K68" s="211"/>
      <c r="L68" s="215"/>
      <c r="M68" s="215"/>
      <c r="N68" s="215"/>
      <c r="O68" s="215"/>
      <c r="P68" s="215"/>
      <c r="Q68" s="215"/>
      <c r="R68" s="226"/>
      <c r="S68" s="126"/>
      <c r="T68" s="228"/>
      <c r="U68" s="89">
        <v>305</v>
      </c>
      <c r="V68" s="90">
        <v>812.6</v>
      </c>
      <c r="W68" s="56">
        <f t="shared" si="9"/>
        <v>5560.085353984001</v>
      </c>
      <c r="X68" s="56">
        <f t="shared" si="9"/>
        <v>5713.1152261120005</v>
      </c>
      <c r="Y68" s="56">
        <f t="shared" si="9"/>
        <v>5866.14509824</v>
      </c>
      <c r="Z68" s="56">
        <f t="shared" si="9"/>
        <v>6019.174970368</v>
      </c>
      <c r="AA68" s="56">
        <f t="shared" si="9"/>
        <v>6223.214799872</v>
      </c>
      <c r="AB68" s="56">
        <f t="shared" si="9"/>
        <v>6427.254629376001</v>
      </c>
      <c r="AC68" s="56">
        <f t="shared" si="9"/>
        <v>6631.294458880001</v>
      </c>
      <c r="AD68" s="56">
        <f t="shared" si="9"/>
        <v>6707.809394944001</v>
      </c>
      <c r="AE68" s="57">
        <f t="shared" si="9"/>
        <v>6784.324331008001</v>
      </c>
      <c r="AF68" s="91">
        <f t="shared" si="6"/>
        <v>0.022266951817838665</v>
      </c>
      <c r="AG68" s="92">
        <f t="shared" si="7"/>
        <v>2.595575221238938</v>
      </c>
    </row>
    <row r="69" spans="1:33" ht="15">
      <c r="A69" s="53"/>
      <c r="B69" s="9"/>
      <c r="C69" s="9"/>
      <c r="D69" s="9"/>
      <c r="E69" s="12"/>
      <c r="F69" s="19"/>
      <c r="G69" s="19"/>
      <c r="H69" s="18"/>
      <c r="I69" s="19"/>
      <c r="J69" s="19"/>
      <c r="K69" s="211"/>
      <c r="L69" s="215"/>
      <c r="M69" s="215"/>
      <c r="N69" s="215"/>
      <c r="O69" s="215"/>
      <c r="P69" s="215"/>
      <c r="Q69" s="215"/>
      <c r="R69" s="226"/>
      <c r="S69" s="126"/>
      <c r="T69" s="228"/>
      <c r="U69" s="93">
        <v>310</v>
      </c>
      <c r="V69" s="94">
        <v>830.7</v>
      </c>
      <c r="W69" s="58">
        <f t="shared" si="9"/>
        <v>5683.931705088</v>
      </c>
      <c r="X69" s="58">
        <f t="shared" si="9"/>
        <v>5840.370192384001</v>
      </c>
      <c r="Y69" s="58">
        <f t="shared" si="9"/>
        <v>5996.808679679999</v>
      </c>
      <c r="Z69" s="58">
        <f t="shared" si="9"/>
        <v>6153.247166976</v>
      </c>
      <c r="AA69" s="58">
        <f t="shared" si="9"/>
        <v>6361.831816704</v>
      </c>
      <c r="AB69" s="58">
        <f t="shared" si="9"/>
        <v>6570.416466432001</v>
      </c>
      <c r="AC69" s="58">
        <f t="shared" si="9"/>
        <v>6779.0011161600005</v>
      </c>
      <c r="AD69" s="58">
        <f t="shared" si="9"/>
        <v>6857.220359808001</v>
      </c>
      <c r="AE69" s="59">
        <f t="shared" si="9"/>
        <v>6935.439603456001</v>
      </c>
      <c r="AF69" s="91">
        <f t="shared" si="6"/>
        <v>0.022274181639182933</v>
      </c>
      <c r="AG69" s="92">
        <f t="shared" si="7"/>
        <v>2.6756637168141597</v>
      </c>
    </row>
    <row r="70" spans="1:33" ht="15">
      <c r="A70" s="53"/>
      <c r="B70" s="9"/>
      <c r="C70" s="9"/>
      <c r="D70" s="9"/>
      <c r="E70" s="12"/>
      <c r="F70" s="19"/>
      <c r="G70" s="19"/>
      <c r="H70" s="18"/>
      <c r="I70" s="19"/>
      <c r="J70" s="19"/>
      <c r="K70" s="211"/>
      <c r="L70" s="215"/>
      <c r="M70" s="215"/>
      <c r="N70" s="215"/>
      <c r="O70" s="215"/>
      <c r="P70" s="215"/>
      <c r="Q70" s="215"/>
      <c r="R70" s="226"/>
      <c r="S70" s="126"/>
      <c r="T70" s="228"/>
      <c r="U70" s="89">
        <v>315</v>
      </c>
      <c r="V70" s="90">
        <v>849.3</v>
      </c>
      <c r="W70" s="56">
        <f t="shared" si="9"/>
        <v>5811.199226112</v>
      </c>
      <c r="X70" s="56">
        <f t="shared" si="9"/>
        <v>5971.140489216001</v>
      </c>
      <c r="Y70" s="56">
        <f t="shared" si="9"/>
        <v>6131.0817523199985</v>
      </c>
      <c r="Z70" s="56">
        <f t="shared" si="9"/>
        <v>6291.023015423999</v>
      </c>
      <c r="AA70" s="56">
        <f t="shared" si="9"/>
        <v>6504.278032895999</v>
      </c>
      <c r="AB70" s="56">
        <f t="shared" si="9"/>
        <v>6717.533050368</v>
      </c>
      <c r="AC70" s="56">
        <f t="shared" si="9"/>
        <v>6930.788067840001</v>
      </c>
      <c r="AD70" s="56">
        <f t="shared" si="9"/>
        <v>7010.7586993919995</v>
      </c>
      <c r="AE70" s="57">
        <f t="shared" si="9"/>
        <v>7090.729330944</v>
      </c>
      <c r="AF70" s="91">
        <f t="shared" si="6"/>
        <v>0.02239075478512076</v>
      </c>
      <c r="AG70" s="92">
        <f t="shared" si="7"/>
        <v>2.757964601769911</v>
      </c>
    </row>
    <row r="71" spans="1:33" ht="15">
      <c r="A71" s="53"/>
      <c r="B71" s="9"/>
      <c r="C71" s="9"/>
      <c r="D71" s="9"/>
      <c r="E71" s="9"/>
      <c r="F71" s="19"/>
      <c r="G71" s="19"/>
      <c r="H71" s="18"/>
      <c r="I71" s="19"/>
      <c r="J71" s="19"/>
      <c r="K71" s="211"/>
      <c r="L71" s="215"/>
      <c r="M71" s="215"/>
      <c r="N71" s="215"/>
      <c r="O71" s="215"/>
      <c r="P71" s="215"/>
      <c r="Q71" s="215"/>
      <c r="R71" s="226"/>
      <c r="S71" s="126"/>
      <c r="T71" s="228"/>
      <c r="U71" s="93">
        <v>320</v>
      </c>
      <c r="V71" s="94">
        <v>868.5</v>
      </c>
      <c r="W71" s="58">
        <f t="shared" si="9"/>
        <v>5942.57215104</v>
      </c>
      <c r="X71" s="58">
        <f t="shared" si="9"/>
        <v>6106.129182720002</v>
      </c>
      <c r="Y71" s="58">
        <f t="shared" si="9"/>
        <v>6269.686214399999</v>
      </c>
      <c r="Z71" s="58">
        <f t="shared" si="9"/>
        <v>6433.24324608</v>
      </c>
      <c r="AA71" s="58">
        <f t="shared" si="9"/>
        <v>6651.319288319999</v>
      </c>
      <c r="AB71" s="58">
        <f t="shared" si="9"/>
        <v>6869.395330559999</v>
      </c>
      <c r="AC71" s="58">
        <f t="shared" si="9"/>
        <v>7087.4713728000015</v>
      </c>
      <c r="AD71" s="58">
        <f t="shared" si="9"/>
        <v>7169.24988864</v>
      </c>
      <c r="AE71" s="59">
        <f t="shared" si="9"/>
        <v>7251.028404479999</v>
      </c>
      <c r="AF71" s="91">
        <f t="shared" si="6"/>
        <v>0.022606852702225178</v>
      </c>
      <c r="AG71" s="92">
        <f t="shared" si="7"/>
        <v>2.8429203539823</v>
      </c>
    </row>
    <row r="72" spans="1:33" ht="15">
      <c r="A72" s="53"/>
      <c r="B72" s="9"/>
      <c r="C72" s="9"/>
      <c r="D72" s="9"/>
      <c r="E72" s="9"/>
      <c r="F72" s="19"/>
      <c r="G72" s="19"/>
      <c r="H72" s="18"/>
      <c r="I72" s="19"/>
      <c r="J72" s="19"/>
      <c r="K72" s="211"/>
      <c r="L72" s="215"/>
      <c r="M72" s="215"/>
      <c r="N72" s="215"/>
      <c r="O72" s="215"/>
      <c r="P72" s="215"/>
      <c r="Q72" s="215"/>
      <c r="R72" s="226"/>
      <c r="S72" s="126"/>
      <c r="T72" s="228"/>
      <c r="U72" s="89">
        <v>325</v>
      </c>
      <c r="V72" s="90">
        <v>887.4</v>
      </c>
      <c r="W72" s="56">
        <f t="shared" si="9"/>
        <v>6071.892374016001</v>
      </c>
      <c r="X72" s="56">
        <f t="shared" si="9"/>
        <v>6239.008677888</v>
      </c>
      <c r="Y72" s="56">
        <f t="shared" si="9"/>
        <v>6406.124981759999</v>
      </c>
      <c r="Z72" s="56">
        <f t="shared" si="9"/>
        <v>6573.241285631999</v>
      </c>
      <c r="AA72" s="56">
        <f t="shared" si="9"/>
        <v>6796.063024128</v>
      </c>
      <c r="AB72" s="56">
        <f t="shared" si="9"/>
        <v>7018.884762623999</v>
      </c>
      <c r="AC72" s="56">
        <f t="shared" si="9"/>
        <v>7241.70650112</v>
      </c>
      <c r="AD72" s="56">
        <f t="shared" si="9"/>
        <v>7325.264653056</v>
      </c>
      <c r="AE72" s="57">
        <f t="shared" si="9"/>
        <v>7408.822804992</v>
      </c>
      <c r="AF72" s="91">
        <f t="shared" si="6"/>
        <v>0.021761658031088205</v>
      </c>
      <c r="AG72" s="92">
        <f t="shared" si="7"/>
        <v>2.926548672566371</v>
      </c>
    </row>
    <row r="73" spans="1:33" ht="15">
      <c r="A73" s="53"/>
      <c r="B73" s="9"/>
      <c r="C73" s="9"/>
      <c r="D73" s="9"/>
      <c r="E73" s="9"/>
      <c r="F73" s="19"/>
      <c r="G73" s="19"/>
      <c r="H73" s="18"/>
      <c r="I73" s="19"/>
      <c r="J73" s="19"/>
      <c r="K73" s="211"/>
      <c r="L73" s="215"/>
      <c r="M73" s="215"/>
      <c r="N73" s="215"/>
      <c r="O73" s="215"/>
      <c r="P73" s="215"/>
      <c r="Q73" s="215"/>
      <c r="R73" s="226"/>
      <c r="S73" s="126"/>
      <c r="T73" s="228"/>
      <c r="U73" s="93">
        <v>330</v>
      </c>
      <c r="V73" s="94">
        <v>906.7</v>
      </c>
      <c r="W73" s="58">
        <f aca="true" t="shared" si="10" ref="W73:AE82">+$AG$7*(1+W$11)*$V73/100*(1+$AD$5)</f>
        <v>6203.949532928</v>
      </c>
      <c r="X73" s="58">
        <f t="shared" si="10"/>
        <v>6374.700437504001</v>
      </c>
      <c r="Y73" s="58">
        <f t="shared" si="10"/>
        <v>6545.451342079999</v>
      </c>
      <c r="Z73" s="58">
        <f t="shared" si="10"/>
        <v>6716.202246656001</v>
      </c>
      <c r="AA73" s="58">
        <f t="shared" si="10"/>
        <v>6943.870119424</v>
      </c>
      <c r="AB73" s="58">
        <f t="shared" si="10"/>
        <v>7171.537992191999</v>
      </c>
      <c r="AC73" s="58">
        <f t="shared" si="10"/>
        <v>7399.205864960002</v>
      </c>
      <c r="AD73" s="58">
        <f t="shared" si="10"/>
        <v>7484.581317248</v>
      </c>
      <c r="AE73" s="59">
        <f t="shared" si="10"/>
        <v>7569.956769536001</v>
      </c>
      <c r="AF73" s="91">
        <f t="shared" si="6"/>
        <v>0.02174892945684026</v>
      </c>
      <c r="AG73" s="92">
        <f t="shared" si="7"/>
        <v>3.0119469026548673</v>
      </c>
    </row>
    <row r="74" spans="1:33" ht="15">
      <c r="A74" s="53"/>
      <c r="B74" s="9"/>
      <c r="C74" s="9"/>
      <c r="D74" s="9"/>
      <c r="E74" s="9"/>
      <c r="F74" s="9"/>
      <c r="G74" s="19"/>
      <c r="H74" s="18"/>
      <c r="I74" s="19"/>
      <c r="J74" s="19"/>
      <c r="K74" s="211"/>
      <c r="L74" s="215"/>
      <c r="M74" s="215"/>
      <c r="N74" s="215"/>
      <c r="O74" s="215"/>
      <c r="P74" s="215"/>
      <c r="Q74" s="215"/>
      <c r="R74" s="226"/>
      <c r="S74" s="126"/>
      <c r="T74" s="228"/>
      <c r="U74" s="89">
        <v>340</v>
      </c>
      <c r="V74" s="90">
        <v>929</v>
      </c>
      <c r="W74" s="56">
        <f t="shared" si="10"/>
        <v>6356.533711360001</v>
      </c>
      <c r="X74" s="56">
        <f t="shared" si="10"/>
        <v>6531.484180480002</v>
      </c>
      <c r="Y74" s="56">
        <f t="shared" si="10"/>
        <v>6706.4346496</v>
      </c>
      <c r="Z74" s="56">
        <f t="shared" si="10"/>
        <v>6881.385118720001</v>
      </c>
      <c r="AA74" s="56">
        <f t="shared" si="10"/>
        <v>7114.6524108799995</v>
      </c>
      <c r="AB74" s="56">
        <f t="shared" si="10"/>
        <v>7347.91970304</v>
      </c>
      <c r="AC74" s="56">
        <f t="shared" si="10"/>
        <v>7581.186995200001</v>
      </c>
      <c r="AD74" s="56">
        <f t="shared" si="10"/>
        <v>7668.66222976</v>
      </c>
      <c r="AE74" s="57">
        <f t="shared" si="10"/>
        <v>7756.13746432</v>
      </c>
      <c r="AF74" s="91">
        <f t="shared" si="6"/>
        <v>0.024594684018969692</v>
      </c>
      <c r="AG74" s="92">
        <f t="shared" si="7"/>
        <v>3.110619469026548</v>
      </c>
    </row>
    <row r="75" spans="1:33" ht="15">
      <c r="A75" s="53"/>
      <c r="B75" s="9"/>
      <c r="C75" s="9"/>
      <c r="D75" s="9"/>
      <c r="E75" s="9"/>
      <c r="F75" s="9"/>
      <c r="G75" s="19"/>
      <c r="H75" s="18"/>
      <c r="I75" s="19"/>
      <c r="J75" s="19"/>
      <c r="K75" s="211"/>
      <c r="L75" s="215"/>
      <c r="M75" s="215"/>
      <c r="N75" s="215"/>
      <c r="O75" s="215"/>
      <c r="P75" s="215"/>
      <c r="Q75" s="215"/>
      <c r="R75" s="226"/>
      <c r="S75" s="126"/>
      <c r="T75" s="228"/>
      <c r="U75" s="93">
        <v>350</v>
      </c>
      <c r="V75" s="94">
        <v>949.6</v>
      </c>
      <c r="W75" s="58">
        <f t="shared" si="10"/>
        <v>6497.485912063999</v>
      </c>
      <c r="X75" s="58">
        <f t="shared" si="10"/>
        <v>6676.3157995520005</v>
      </c>
      <c r="Y75" s="58">
        <f t="shared" si="10"/>
        <v>6855.145687039999</v>
      </c>
      <c r="Z75" s="58">
        <f t="shared" si="10"/>
        <v>7033.975574528001</v>
      </c>
      <c r="AA75" s="58">
        <f t="shared" si="10"/>
        <v>7272.415424512001</v>
      </c>
      <c r="AB75" s="58">
        <f t="shared" si="10"/>
        <v>7510.855274495999</v>
      </c>
      <c r="AC75" s="58">
        <f t="shared" si="10"/>
        <v>7749.29512448</v>
      </c>
      <c r="AD75" s="58">
        <f t="shared" si="10"/>
        <v>7838.710068223999</v>
      </c>
      <c r="AE75" s="59">
        <f t="shared" si="10"/>
        <v>7928.125011968001</v>
      </c>
      <c r="AF75" s="91">
        <f t="shared" si="6"/>
        <v>0.022174381054897774</v>
      </c>
      <c r="AG75" s="92">
        <f t="shared" si="7"/>
        <v>3.2017699115044245</v>
      </c>
    </row>
    <row r="76" spans="1:33" ht="15">
      <c r="A76" s="53"/>
      <c r="B76" s="9"/>
      <c r="C76" s="9"/>
      <c r="D76" s="9"/>
      <c r="E76" s="9"/>
      <c r="F76" s="9"/>
      <c r="G76" s="19"/>
      <c r="H76" s="18"/>
      <c r="I76" s="19"/>
      <c r="J76" s="19"/>
      <c r="K76" s="211"/>
      <c r="L76" s="215"/>
      <c r="M76" s="215"/>
      <c r="N76" s="215"/>
      <c r="O76" s="215"/>
      <c r="P76" s="215"/>
      <c r="Q76" s="215"/>
      <c r="R76" s="226"/>
      <c r="S76" s="126"/>
      <c r="T76" s="228"/>
      <c r="U76" s="89">
        <v>355</v>
      </c>
      <c r="V76" s="90">
        <v>971.4</v>
      </c>
      <c r="W76" s="56">
        <f t="shared" si="10"/>
        <v>6646.648920576</v>
      </c>
      <c r="X76" s="56">
        <f t="shared" si="10"/>
        <v>6829.584211968001</v>
      </c>
      <c r="Y76" s="56">
        <f t="shared" si="10"/>
        <v>7012.519503359999</v>
      </c>
      <c r="Z76" s="56">
        <f t="shared" si="10"/>
        <v>7195.4547947519995</v>
      </c>
      <c r="AA76" s="56">
        <f t="shared" si="10"/>
        <v>7439.3685166079995</v>
      </c>
      <c r="AB76" s="56">
        <f t="shared" si="10"/>
        <v>7683.282238464</v>
      </c>
      <c r="AC76" s="56">
        <f t="shared" si="10"/>
        <v>7927.19596032</v>
      </c>
      <c r="AD76" s="56">
        <f t="shared" si="10"/>
        <v>8018.663606016</v>
      </c>
      <c r="AE76" s="57">
        <f t="shared" si="10"/>
        <v>8110.1312517119995</v>
      </c>
      <c r="AF76" s="91">
        <f t="shared" si="6"/>
        <v>0.022957034540859178</v>
      </c>
      <c r="AG76" s="92">
        <f t="shared" si="7"/>
        <v>3.2982300884955746</v>
      </c>
    </row>
    <row r="77" spans="1:33" ht="15">
      <c r="A77" s="53"/>
      <c r="B77" s="9"/>
      <c r="C77" s="9"/>
      <c r="D77" s="9"/>
      <c r="E77" s="9"/>
      <c r="F77" s="9"/>
      <c r="G77" s="19"/>
      <c r="H77" s="18"/>
      <c r="I77" s="19"/>
      <c r="J77" s="19"/>
      <c r="K77" s="211"/>
      <c r="L77" s="215"/>
      <c r="M77" s="215"/>
      <c r="N77" s="215"/>
      <c r="O77" s="215"/>
      <c r="P77" s="215"/>
      <c r="Q77" s="215"/>
      <c r="R77" s="226"/>
      <c r="S77" s="126"/>
      <c r="T77" s="228"/>
      <c r="U77" s="93">
        <v>360</v>
      </c>
      <c r="V77" s="94">
        <v>993.8</v>
      </c>
      <c r="W77" s="58">
        <f t="shared" si="10"/>
        <v>6799.9173329919995</v>
      </c>
      <c r="X77" s="58">
        <f t="shared" si="10"/>
        <v>6987.071021056</v>
      </c>
      <c r="Y77" s="58">
        <f t="shared" si="10"/>
        <v>7174.22470912</v>
      </c>
      <c r="Z77" s="58">
        <f t="shared" si="10"/>
        <v>7361.378397184</v>
      </c>
      <c r="AA77" s="58">
        <f t="shared" si="10"/>
        <v>7610.916647936</v>
      </c>
      <c r="AB77" s="58">
        <f t="shared" si="10"/>
        <v>7860.454898687999</v>
      </c>
      <c r="AC77" s="58">
        <f t="shared" si="10"/>
        <v>8109.993149440001</v>
      </c>
      <c r="AD77" s="58">
        <f t="shared" si="10"/>
        <v>8203.569993472</v>
      </c>
      <c r="AE77" s="59">
        <f t="shared" si="10"/>
        <v>8297.146837504</v>
      </c>
      <c r="AF77" s="91">
        <f t="shared" si="6"/>
        <v>0.02305950175005167</v>
      </c>
      <c r="AG77" s="92">
        <f t="shared" si="7"/>
        <v>3.3973451327433626</v>
      </c>
    </row>
    <row r="78" spans="1:33" ht="15">
      <c r="A78" s="53"/>
      <c r="B78" s="9"/>
      <c r="C78" s="9"/>
      <c r="D78" s="9"/>
      <c r="E78" s="9"/>
      <c r="F78" s="9"/>
      <c r="G78" s="19"/>
      <c r="H78" s="18"/>
      <c r="I78" s="19"/>
      <c r="J78" s="19"/>
      <c r="K78" s="211"/>
      <c r="L78" s="215"/>
      <c r="M78" s="215"/>
      <c r="N78" s="215"/>
      <c r="O78" s="215"/>
      <c r="P78" s="215"/>
      <c r="Q78" s="215"/>
      <c r="R78" s="226"/>
      <c r="S78" s="126"/>
      <c r="T78" s="228"/>
      <c r="U78" s="89">
        <v>365</v>
      </c>
      <c r="V78" s="90">
        <v>1016.7</v>
      </c>
      <c r="W78" s="56">
        <f t="shared" si="10"/>
        <v>6956.606915328</v>
      </c>
      <c r="X78" s="56">
        <f t="shared" si="10"/>
        <v>7148.073160704001</v>
      </c>
      <c r="Y78" s="56">
        <f t="shared" si="10"/>
        <v>7339.539406079999</v>
      </c>
      <c r="Z78" s="56">
        <f t="shared" si="10"/>
        <v>7531.005651456</v>
      </c>
      <c r="AA78" s="56">
        <f t="shared" si="10"/>
        <v>7786.293978624</v>
      </c>
      <c r="AB78" s="56">
        <f t="shared" si="10"/>
        <v>8041.582305791999</v>
      </c>
      <c r="AC78" s="56">
        <f t="shared" si="10"/>
        <v>8296.87063296</v>
      </c>
      <c r="AD78" s="56">
        <f t="shared" si="10"/>
        <v>8392.603755648</v>
      </c>
      <c r="AE78" s="57">
        <f t="shared" si="10"/>
        <v>8488.336878336</v>
      </c>
      <c r="AF78" s="91">
        <f aca="true" t="shared" si="11" ref="AF78:AF94">+AE78/AE77-1</f>
        <v>0.023042865767760157</v>
      </c>
      <c r="AG78" s="92">
        <f aca="true" t="shared" si="12" ref="AG78:AG94">+AE78/$AE$13-1</f>
        <v>3.498672566371681</v>
      </c>
    </row>
    <row r="79" spans="1:33" ht="15">
      <c r="A79" s="53"/>
      <c r="B79" s="9"/>
      <c r="C79" s="9"/>
      <c r="D79" s="9"/>
      <c r="E79" s="9"/>
      <c r="F79" s="9"/>
      <c r="G79" s="19"/>
      <c r="H79" s="18"/>
      <c r="I79" s="19"/>
      <c r="J79" s="19"/>
      <c r="K79" s="212"/>
      <c r="L79" s="216"/>
      <c r="M79" s="216"/>
      <c r="N79" s="216"/>
      <c r="O79" s="216"/>
      <c r="P79" s="216"/>
      <c r="Q79" s="216"/>
      <c r="R79" s="227"/>
      <c r="S79" s="127"/>
      <c r="T79" s="228"/>
      <c r="U79" s="108">
        <v>370</v>
      </c>
      <c r="V79" s="109">
        <v>1040</v>
      </c>
      <c r="W79" s="110">
        <f t="shared" si="10"/>
        <v>7116.0334336</v>
      </c>
      <c r="X79" s="111">
        <f t="shared" si="10"/>
        <v>7311.8875648</v>
      </c>
      <c r="Y79" s="111">
        <f t="shared" si="10"/>
        <v>7507.741695999999</v>
      </c>
      <c r="Z79" s="111">
        <f t="shared" si="10"/>
        <v>7703.595827200001</v>
      </c>
      <c r="AA79" s="111">
        <f t="shared" si="10"/>
        <v>7964.734668800001</v>
      </c>
      <c r="AB79" s="111">
        <f t="shared" si="10"/>
        <v>8225.873510399999</v>
      </c>
      <c r="AC79" s="111">
        <f t="shared" si="10"/>
        <v>8487.012352000002</v>
      </c>
      <c r="AD79" s="111">
        <f t="shared" si="10"/>
        <v>8584.9394176</v>
      </c>
      <c r="AE79" s="112">
        <f t="shared" si="10"/>
        <v>8682.866483200001</v>
      </c>
      <c r="AF79" s="106">
        <f t="shared" si="11"/>
        <v>0.02291728140061</v>
      </c>
      <c r="AG79" s="107">
        <f t="shared" si="12"/>
        <v>3.601769911504425</v>
      </c>
    </row>
    <row r="80" spans="1:33" ht="15">
      <c r="A80" s="53"/>
      <c r="B80" s="9"/>
      <c r="C80" s="9"/>
      <c r="D80" s="9"/>
      <c r="E80" s="9"/>
      <c r="F80" s="9"/>
      <c r="G80" s="19"/>
      <c r="H80" s="1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8"/>
      <c r="T80" s="105"/>
      <c r="U80" s="113" t="s">
        <v>35</v>
      </c>
      <c r="V80" s="114">
        <v>842.9</v>
      </c>
      <c r="W80" s="115">
        <f t="shared" si="10"/>
        <v>5767.408251136</v>
      </c>
      <c r="X80" s="116">
        <f t="shared" si="10"/>
        <v>5926.144258048001</v>
      </c>
      <c r="Y80" s="116">
        <f t="shared" si="10"/>
        <v>6084.880264959999</v>
      </c>
      <c r="Z80" s="116">
        <f t="shared" si="10"/>
        <v>6243.616271872</v>
      </c>
      <c r="AA80" s="116">
        <f t="shared" si="10"/>
        <v>6455.264281087999</v>
      </c>
      <c r="AB80" s="116">
        <f t="shared" si="10"/>
        <v>6666.912290304001</v>
      </c>
      <c r="AC80" s="116">
        <f t="shared" si="10"/>
        <v>6878.560299520001</v>
      </c>
      <c r="AD80" s="116">
        <f t="shared" si="10"/>
        <v>6957.928302975999</v>
      </c>
      <c r="AE80" s="116">
        <f t="shared" si="10"/>
        <v>7037.296306432001</v>
      </c>
      <c r="AF80" s="106">
        <f t="shared" si="11"/>
        <v>-0.18951923076923072</v>
      </c>
      <c r="AG80" s="122">
        <f t="shared" si="12"/>
        <v>2.7296460176991153</v>
      </c>
    </row>
    <row r="81" spans="1:33" ht="15">
      <c r="A81" s="53"/>
      <c r="B81" s="9"/>
      <c r="C81" s="9"/>
      <c r="D81" s="9"/>
      <c r="E81" s="9"/>
      <c r="F81" s="9"/>
      <c r="G81" s="19"/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8"/>
      <c r="T81" s="105"/>
      <c r="U81" s="117" t="s">
        <v>36</v>
      </c>
      <c r="V81" s="118">
        <v>862.1</v>
      </c>
      <c r="W81" s="119">
        <f t="shared" si="10"/>
        <v>5898.781176064</v>
      </c>
      <c r="X81" s="120">
        <f t="shared" si="10"/>
        <v>6061.132951552001</v>
      </c>
      <c r="Y81" s="120">
        <f t="shared" si="10"/>
        <v>6223.48472704</v>
      </c>
      <c r="Z81" s="120">
        <f t="shared" si="10"/>
        <v>6385.836502528</v>
      </c>
      <c r="AA81" s="120">
        <f t="shared" si="10"/>
        <v>6602.305536512</v>
      </c>
      <c r="AB81" s="120">
        <f t="shared" si="10"/>
        <v>6818.774570496</v>
      </c>
      <c r="AC81" s="120">
        <f t="shared" si="10"/>
        <v>7035.2436044800015</v>
      </c>
      <c r="AD81" s="120">
        <f t="shared" si="10"/>
        <v>7116.419492224</v>
      </c>
      <c r="AE81" s="120">
        <f t="shared" si="10"/>
        <v>7197.595379968002</v>
      </c>
      <c r="AF81" s="121">
        <f t="shared" si="11"/>
        <v>0.02277850278799387</v>
      </c>
      <c r="AG81" s="123">
        <f t="shared" si="12"/>
        <v>2.814601769911505</v>
      </c>
    </row>
    <row r="82" spans="1:33" ht="15">
      <c r="A82" s="53"/>
      <c r="B82" s="9"/>
      <c r="C82" s="9"/>
      <c r="D82" s="9"/>
      <c r="E82" s="9"/>
      <c r="F82" s="9"/>
      <c r="G82" s="19"/>
      <c r="H82" s="1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28"/>
      <c r="T82" s="105"/>
      <c r="U82" s="113" t="s">
        <v>37</v>
      </c>
      <c r="V82" s="114">
        <v>881.8</v>
      </c>
      <c r="W82" s="115">
        <f t="shared" si="10"/>
        <v>6033.575270912</v>
      </c>
      <c r="X82" s="116">
        <f t="shared" si="10"/>
        <v>6199.636975616</v>
      </c>
      <c r="Y82" s="116">
        <f t="shared" si="10"/>
        <v>6365.698680319999</v>
      </c>
      <c r="Z82" s="116">
        <f t="shared" si="10"/>
        <v>6531.760385024</v>
      </c>
      <c r="AA82" s="116">
        <f t="shared" si="10"/>
        <v>6753.175991296001</v>
      </c>
      <c r="AB82" s="116">
        <f t="shared" si="10"/>
        <v>6974.591597568</v>
      </c>
      <c r="AC82" s="116">
        <f t="shared" si="10"/>
        <v>7196.00720384</v>
      </c>
      <c r="AD82" s="116">
        <f t="shared" si="10"/>
        <v>7279.038056192</v>
      </c>
      <c r="AE82" s="116">
        <f t="shared" si="10"/>
        <v>7362.068908544001</v>
      </c>
      <c r="AF82" s="121">
        <f t="shared" si="11"/>
        <v>0.022851177357614993</v>
      </c>
      <c r="AG82" s="123">
        <f t="shared" si="12"/>
        <v>2.9017699115044246</v>
      </c>
    </row>
    <row r="83" spans="1:33" ht="15">
      <c r="A83" s="53"/>
      <c r="B83" s="9"/>
      <c r="C83" s="9"/>
      <c r="D83" s="9"/>
      <c r="E83" s="9"/>
      <c r="F83" s="9"/>
      <c r="G83" s="19"/>
      <c r="H83" s="1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28"/>
      <c r="T83" s="105"/>
      <c r="U83" s="117" t="s">
        <v>38</v>
      </c>
      <c r="V83" s="118">
        <v>901.4</v>
      </c>
      <c r="W83" s="119">
        <f aca="true" t="shared" si="13" ref="W83:AE94">+$AG$7*(1+W$11)*$V83/100*(1+$AD$5)</f>
        <v>6167.685131776</v>
      </c>
      <c r="X83" s="120">
        <f t="shared" si="13"/>
        <v>6337.437933568001</v>
      </c>
      <c r="Y83" s="120">
        <f t="shared" si="13"/>
        <v>6507.190735359999</v>
      </c>
      <c r="Z83" s="120">
        <f t="shared" si="13"/>
        <v>6676.943537152</v>
      </c>
      <c r="AA83" s="120">
        <f t="shared" si="13"/>
        <v>6903.280606208</v>
      </c>
      <c r="AB83" s="120">
        <f t="shared" si="13"/>
        <v>7129.617675263999</v>
      </c>
      <c r="AC83" s="120">
        <f t="shared" si="13"/>
        <v>7355.954744320001</v>
      </c>
      <c r="AD83" s="120">
        <f t="shared" si="13"/>
        <v>7440.831145216</v>
      </c>
      <c r="AE83" s="120">
        <f t="shared" si="13"/>
        <v>7525.707546112</v>
      </c>
      <c r="AF83" s="121">
        <f t="shared" si="11"/>
        <v>0.022227262417781724</v>
      </c>
      <c r="AG83" s="123">
        <f t="shared" si="12"/>
        <v>2.9884955752212385</v>
      </c>
    </row>
    <row r="84" spans="1:33" ht="15">
      <c r="A84" s="53"/>
      <c r="B84" s="9"/>
      <c r="C84" s="9"/>
      <c r="D84" s="9"/>
      <c r="E84" s="9"/>
      <c r="F84" s="9"/>
      <c r="G84" s="19"/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28"/>
      <c r="T84" s="105"/>
      <c r="U84" s="113" t="s">
        <v>39</v>
      </c>
      <c r="V84" s="114">
        <v>921.6</v>
      </c>
      <c r="W84" s="115">
        <f t="shared" si="13"/>
        <v>6305.900396544</v>
      </c>
      <c r="X84" s="116">
        <f t="shared" si="13"/>
        <v>6479.457288192001</v>
      </c>
      <c r="Y84" s="116">
        <f t="shared" si="13"/>
        <v>6653.01417984</v>
      </c>
      <c r="Z84" s="116">
        <f t="shared" si="13"/>
        <v>6826.571071488</v>
      </c>
      <c r="AA84" s="116">
        <f t="shared" si="13"/>
        <v>7057.980260352</v>
      </c>
      <c r="AB84" s="116">
        <f t="shared" si="13"/>
        <v>7289.389449216</v>
      </c>
      <c r="AC84" s="116">
        <f t="shared" si="13"/>
        <v>7520.798638080001</v>
      </c>
      <c r="AD84" s="116">
        <f t="shared" si="13"/>
        <v>7607.577083904</v>
      </c>
      <c r="AE84" s="116">
        <f t="shared" si="13"/>
        <v>7694.355529728001</v>
      </c>
      <c r="AF84" s="121">
        <f t="shared" si="11"/>
        <v>0.02240958508986024</v>
      </c>
      <c r="AG84" s="123">
        <f t="shared" si="12"/>
        <v>3.07787610619469</v>
      </c>
    </row>
    <row r="85" spans="1:33" ht="15">
      <c r="A85" s="53"/>
      <c r="B85" s="9"/>
      <c r="C85" s="9"/>
      <c r="D85" s="9"/>
      <c r="E85" s="9"/>
      <c r="F85" s="9"/>
      <c r="G85" s="19"/>
      <c r="H85" s="1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28"/>
      <c r="T85" s="105"/>
      <c r="U85" s="117" t="s">
        <v>40</v>
      </c>
      <c r="V85" s="118">
        <v>951.5</v>
      </c>
      <c r="W85" s="119">
        <f t="shared" si="13"/>
        <v>6510.486357759999</v>
      </c>
      <c r="X85" s="120">
        <f t="shared" si="13"/>
        <v>6689.674055680001</v>
      </c>
      <c r="Y85" s="120">
        <f t="shared" si="13"/>
        <v>6868.861753599998</v>
      </c>
      <c r="Z85" s="120">
        <f t="shared" si="13"/>
        <v>7048.04945152</v>
      </c>
      <c r="AA85" s="120">
        <f t="shared" si="13"/>
        <v>7286.966382080001</v>
      </c>
      <c r="AB85" s="120">
        <f t="shared" si="13"/>
        <v>7525.88331264</v>
      </c>
      <c r="AC85" s="120">
        <f t="shared" si="13"/>
        <v>7764.8002432</v>
      </c>
      <c r="AD85" s="120">
        <f t="shared" si="13"/>
        <v>7854.394092160001</v>
      </c>
      <c r="AE85" s="120">
        <f t="shared" si="13"/>
        <v>7943.98794112</v>
      </c>
      <c r="AF85" s="121">
        <f t="shared" si="11"/>
        <v>0.03244357638888884</v>
      </c>
      <c r="AG85" s="123">
        <f t="shared" si="12"/>
        <v>3.2101769911504423</v>
      </c>
    </row>
    <row r="86" spans="1:33" ht="15">
      <c r="A86" s="53"/>
      <c r="B86" s="9"/>
      <c r="C86" s="9"/>
      <c r="D86" s="9"/>
      <c r="E86" s="9"/>
      <c r="F86" s="9"/>
      <c r="G86" s="19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28"/>
      <c r="T86" s="105"/>
      <c r="U86" s="113" t="s">
        <v>41</v>
      </c>
      <c r="V86" s="114">
        <v>980.5</v>
      </c>
      <c r="W86" s="115">
        <f t="shared" si="13"/>
        <v>6708.914213120001</v>
      </c>
      <c r="X86" s="116">
        <f t="shared" si="13"/>
        <v>6893.56322816</v>
      </c>
      <c r="Y86" s="116">
        <f t="shared" si="13"/>
        <v>7078.2122432</v>
      </c>
      <c r="Z86" s="116">
        <f t="shared" si="13"/>
        <v>7262.86125824</v>
      </c>
      <c r="AA86" s="116">
        <f t="shared" si="13"/>
        <v>7509.0599449599995</v>
      </c>
      <c r="AB86" s="116">
        <f t="shared" si="13"/>
        <v>7755.258631679999</v>
      </c>
      <c r="AC86" s="116">
        <f t="shared" si="13"/>
        <v>8001.457318400001</v>
      </c>
      <c r="AD86" s="116">
        <f t="shared" si="13"/>
        <v>8093.78182592</v>
      </c>
      <c r="AE86" s="116">
        <f t="shared" si="13"/>
        <v>8186.1063334400005</v>
      </c>
      <c r="AF86" s="121">
        <f t="shared" si="11"/>
        <v>0.030478192327903386</v>
      </c>
      <c r="AG86" s="123">
        <f t="shared" si="12"/>
        <v>3.3384955752212386</v>
      </c>
    </row>
    <row r="87" spans="1:33" ht="15">
      <c r="A87" s="53"/>
      <c r="B87" s="9"/>
      <c r="C87" s="9"/>
      <c r="D87" s="9"/>
      <c r="E87" s="9"/>
      <c r="F87" s="9"/>
      <c r="G87" s="19"/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28"/>
      <c r="T87" s="105"/>
      <c r="U87" s="117" t="s">
        <v>42</v>
      </c>
      <c r="V87" s="118">
        <v>1010.6</v>
      </c>
      <c r="W87" s="119">
        <f t="shared" si="13"/>
        <v>6914.868642304</v>
      </c>
      <c r="X87" s="120">
        <f t="shared" si="13"/>
        <v>7105.186127872002</v>
      </c>
      <c r="Y87" s="120">
        <f t="shared" si="13"/>
        <v>7295.50361344</v>
      </c>
      <c r="Z87" s="120">
        <f t="shared" si="13"/>
        <v>7485.821099008</v>
      </c>
      <c r="AA87" s="120">
        <f t="shared" si="13"/>
        <v>7739.577746432001</v>
      </c>
      <c r="AB87" s="120">
        <f t="shared" si="13"/>
        <v>7993.334393856</v>
      </c>
      <c r="AC87" s="120">
        <f t="shared" si="13"/>
        <v>8247.091041280002</v>
      </c>
      <c r="AD87" s="120">
        <f t="shared" si="13"/>
        <v>8342.249784064</v>
      </c>
      <c r="AE87" s="120">
        <f t="shared" si="13"/>
        <v>8437.408526848001</v>
      </c>
      <c r="AF87" s="121">
        <f t="shared" si="11"/>
        <v>0.03069862315145344</v>
      </c>
      <c r="AG87" s="123">
        <f t="shared" si="12"/>
        <v>3.4716814159292033</v>
      </c>
    </row>
    <row r="88" spans="1:33" ht="15">
      <c r="A88" s="53"/>
      <c r="B88" s="9"/>
      <c r="C88" s="9"/>
      <c r="D88" s="9"/>
      <c r="E88" s="9"/>
      <c r="F88" s="9"/>
      <c r="G88" s="19"/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28"/>
      <c r="T88" s="105"/>
      <c r="U88" s="113" t="s">
        <v>43</v>
      </c>
      <c r="V88" s="114">
        <v>1033.8</v>
      </c>
      <c r="W88" s="115">
        <f t="shared" si="13"/>
        <v>7073.6109265919995</v>
      </c>
      <c r="X88" s="116">
        <f t="shared" si="13"/>
        <v>7268.297465856001</v>
      </c>
      <c r="Y88" s="116">
        <f t="shared" si="13"/>
        <v>7462.984005119998</v>
      </c>
      <c r="Z88" s="116">
        <f t="shared" si="13"/>
        <v>7657.670544383999</v>
      </c>
      <c r="AA88" s="116">
        <f t="shared" si="13"/>
        <v>7917.252596736</v>
      </c>
      <c r="AB88" s="116">
        <f t="shared" si="13"/>
        <v>8176.834649087999</v>
      </c>
      <c r="AC88" s="116">
        <f t="shared" si="13"/>
        <v>8436.41670144</v>
      </c>
      <c r="AD88" s="116">
        <f t="shared" si="13"/>
        <v>8533.759971071999</v>
      </c>
      <c r="AE88" s="116">
        <f t="shared" si="13"/>
        <v>8631.103240704</v>
      </c>
      <c r="AF88" s="121">
        <f t="shared" si="11"/>
        <v>0.022956659410251268</v>
      </c>
      <c r="AG88" s="123">
        <f t="shared" si="12"/>
        <v>3.57433628318584</v>
      </c>
    </row>
    <row r="89" spans="1:33" ht="15">
      <c r="A89" s="53"/>
      <c r="B89" s="9"/>
      <c r="C89" s="9"/>
      <c r="D89" s="9"/>
      <c r="E89" s="9"/>
      <c r="F89" s="9"/>
      <c r="G89" s="19"/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28"/>
      <c r="T89" s="105"/>
      <c r="U89" s="117" t="s">
        <v>44</v>
      </c>
      <c r="V89" s="118">
        <v>1057.6</v>
      </c>
      <c r="W89" s="119">
        <f t="shared" si="13"/>
        <v>7236.458614783999</v>
      </c>
      <c r="X89" s="120">
        <f t="shared" si="13"/>
        <v>7435.627200512</v>
      </c>
      <c r="Y89" s="120">
        <f t="shared" si="13"/>
        <v>7634.795786239999</v>
      </c>
      <c r="Z89" s="120">
        <f t="shared" si="13"/>
        <v>7833.964371967999</v>
      </c>
      <c r="AA89" s="120">
        <f t="shared" si="13"/>
        <v>8099.522486272</v>
      </c>
      <c r="AB89" s="120">
        <f t="shared" si="13"/>
        <v>8365.080600576</v>
      </c>
      <c r="AC89" s="120">
        <f t="shared" si="13"/>
        <v>8630.63871488</v>
      </c>
      <c r="AD89" s="120">
        <f t="shared" si="13"/>
        <v>8730.223007744</v>
      </c>
      <c r="AE89" s="120">
        <f t="shared" si="13"/>
        <v>8829.807300608001</v>
      </c>
      <c r="AF89" s="121">
        <f t="shared" si="11"/>
        <v>0.023021861094989493</v>
      </c>
      <c r="AG89" s="123">
        <f t="shared" si="12"/>
        <v>3.679646017699115</v>
      </c>
    </row>
    <row r="90" spans="1:33" ht="15">
      <c r="A90" s="53"/>
      <c r="B90" s="9"/>
      <c r="C90" s="9"/>
      <c r="D90" s="9"/>
      <c r="E90" s="9"/>
      <c r="F90" s="9"/>
      <c r="G90" s="19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28"/>
      <c r="T90" s="105"/>
      <c r="U90" s="113" t="s">
        <v>45</v>
      </c>
      <c r="V90" s="114">
        <v>1081.9</v>
      </c>
      <c r="W90" s="115">
        <f t="shared" si="13"/>
        <v>7402.727472896</v>
      </c>
      <c r="X90" s="116">
        <f t="shared" si="13"/>
        <v>7606.472265728002</v>
      </c>
      <c r="Y90" s="116">
        <f t="shared" si="13"/>
        <v>7810.21705856</v>
      </c>
      <c r="Z90" s="116">
        <f t="shared" si="13"/>
        <v>8013.961851392001</v>
      </c>
      <c r="AA90" s="116">
        <f t="shared" si="13"/>
        <v>8285.621575168001</v>
      </c>
      <c r="AB90" s="116">
        <f t="shared" si="13"/>
        <v>8557.281298943999</v>
      </c>
      <c r="AC90" s="116">
        <f t="shared" si="13"/>
        <v>8828.94102272</v>
      </c>
      <c r="AD90" s="116">
        <f t="shared" si="13"/>
        <v>8930.813419136</v>
      </c>
      <c r="AE90" s="116">
        <f t="shared" si="13"/>
        <v>9032.685815552002</v>
      </c>
      <c r="AF90" s="121">
        <f t="shared" si="11"/>
        <v>0.022976550680786856</v>
      </c>
      <c r="AG90" s="123">
        <f t="shared" si="12"/>
        <v>3.787168141592921</v>
      </c>
    </row>
    <row r="91" spans="1:33" ht="15">
      <c r="A91" s="53"/>
      <c r="B91" s="9"/>
      <c r="C91" s="9"/>
      <c r="D91" s="9"/>
      <c r="E91" s="9"/>
      <c r="F91" s="9"/>
      <c r="G91" s="19"/>
      <c r="H91" s="1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28"/>
      <c r="T91" s="105"/>
      <c r="U91" s="117" t="s">
        <v>46</v>
      </c>
      <c r="V91" s="118">
        <v>1106.9</v>
      </c>
      <c r="W91" s="119">
        <f t="shared" si="13"/>
        <v>7573.785968896001</v>
      </c>
      <c r="X91" s="120">
        <f t="shared" si="13"/>
        <v>7782.238793728002</v>
      </c>
      <c r="Y91" s="120">
        <f t="shared" si="13"/>
        <v>7990.691618559999</v>
      </c>
      <c r="Z91" s="120">
        <f t="shared" si="13"/>
        <v>8199.144443392</v>
      </c>
      <c r="AA91" s="120">
        <f t="shared" si="13"/>
        <v>8477.081543168</v>
      </c>
      <c r="AB91" s="120">
        <f t="shared" si="13"/>
        <v>8755.018642944002</v>
      </c>
      <c r="AC91" s="120">
        <f t="shared" si="13"/>
        <v>9032.955742720002</v>
      </c>
      <c r="AD91" s="120">
        <f t="shared" si="13"/>
        <v>9137.182155136</v>
      </c>
      <c r="AE91" s="120">
        <f t="shared" si="13"/>
        <v>9241.408567552002</v>
      </c>
      <c r="AF91" s="121">
        <f t="shared" si="11"/>
        <v>0.023107496071725686</v>
      </c>
      <c r="AG91" s="123">
        <f t="shared" si="12"/>
        <v>3.8977876106194698</v>
      </c>
    </row>
    <row r="92" spans="1:33" ht="15">
      <c r="A92" s="53"/>
      <c r="B92" s="9"/>
      <c r="C92" s="9"/>
      <c r="D92" s="9"/>
      <c r="E92" s="9"/>
      <c r="F92" s="9"/>
      <c r="G92" s="19"/>
      <c r="H92" s="1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28"/>
      <c r="T92" s="105"/>
      <c r="U92" s="113" t="s">
        <v>47</v>
      </c>
      <c r="V92" s="114">
        <v>1132.3</v>
      </c>
      <c r="W92" s="115">
        <f t="shared" si="13"/>
        <v>7747.581400831999</v>
      </c>
      <c r="X92" s="116">
        <f t="shared" si="13"/>
        <v>7960.817586176</v>
      </c>
      <c r="Y92" s="116">
        <f t="shared" si="13"/>
        <v>8174.053771519999</v>
      </c>
      <c r="Z92" s="116">
        <f t="shared" si="13"/>
        <v>8387.289956863999</v>
      </c>
      <c r="AA92" s="116">
        <f t="shared" si="13"/>
        <v>8671.604870656</v>
      </c>
      <c r="AB92" s="116">
        <f t="shared" si="13"/>
        <v>8955.919784447999</v>
      </c>
      <c r="AC92" s="116">
        <f t="shared" si="13"/>
        <v>9240.234698240001</v>
      </c>
      <c r="AD92" s="116">
        <f t="shared" si="13"/>
        <v>9346.852790912</v>
      </c>
      <c r="AE92" s="116">
        <f t="shared" si="13"/>
        <v>9453.470883584001</v>
      </c>
      <c r="AF92" s="121">
        <f t="shared" si="11"/>
        <v>0.02294696901255744</v>
      </c>
      <c r="AG92" s="123">
        <f t="shared" si="12"/>
        <v>4.010176991150442</v>
      </c>
    </row>
    <row r="93" spans="1:33" ht="15">
      <c r="A93" s="53"/>
      <c r="B93" s="9"/>
      <c r="C93" s="9"/>
      <c r="D93" s="9"/>
      <c r="E93" s="9"/>
      <c r="F93" s="9"/>
      <c r="G93" s="19"/>
      <c r="H93" s="1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28"/>
      <c r="T93" s="105"/>
      <c r="U93" s="117" t="s">
        <v>48</v>
      </c>
      <c r="V93" s="118">
        <v>1158.4</v>
      </c>
      <c r="W93" s="119">
        <f t="shared" si="13"/>
        <v>7926.166470656001</v>
      </c>
      <c r="X93" s="120">
        <f t="shared" si="13"/>
        <v>8144.317841408</v>
      </c>
      <c r="Y93" s="120">
        <f t="shared" si="13"/>
        <v>8362.469212159998</v>
      </c>
      <c r="Z93" s="120">
        <f t="shared" si="13"/>
        <v>8580.620582912</v>
      </c>
      <c r="AA93" s="120">
        <f t="shared" si="13"/>
        <v>8871.489077248001</v>
      </c>
      <c r="AB93" s="120">
        <f t="shared" si="13"/>
        <v>9162.357571584002</v>
      </c>
      <c r="AC93" s="120">
        <f t="shared" si="13"/>
        <v>9453.226065920002</v>
      </c>
      <c r="AD93" s="120">
        <f t="shared" si="13"/>
        <v>9562.301751296</v>
      </c>
      <c r="AE93" s="120">
        <f t="shared" si="13"/>
        <v>9671.377436672</v>
      </c>
      <c r="AF93" s="121">
        <f t="shared" si="11"/>
        <v>0.023050428331714112</v>
      </c>
      <c r="AG93" s="123">
        <f t="shared" si="12"/>
        <v>4.125663716814159</v>
      </c>
    </row>
    <row r="94" spans="1:33" ht="15">
      <c r="A94" s="53"/>
      <c r="B94" s="9"/>
      <c r="C94" s="9"/>
      <c r="D94" s="9"/>
      <c r="E94" s="9"/>
      <c r="F94" s="9"/>
      <c r="G94" s="19"/>
      <c r="H94" s="1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28"/>
      <c r="T94" s="105"/>
      <c r="U94" s="113" t="s">
        <v>49</v>
      </c>
      <c r="V94" s="114">
        <v>1185</v>
      </c>
      <c r="W94" s="115">
        <f t="shared" si="13"/>
        <v>8108.1727104</v>
      </c>
      <c r="X94" s="116">
        <f t="shared" si="13"/>
        <v>8331.333427200001</v>
      </c>
      <c r="Y94" s="116">
        <f t="shared" si="13"/>
        <v>8554.494143999998</v>
      </c>
      <c r="Z94" s="116">
        <f t="shared" si="13"/>
        <v>8777.6548608</v>
      </c>
      <c r="AA94" s="116">
        <f t="shared" si="13"/>
        <v>9075.202483199999</v>
      </c>
      <c r="AB94" s="116">
        <f t="shared" si="13"/>
        <v>9372.7501056</v>
      </c>
      <c r="AC94" s="116">
        <f t="shared" si="13"/>
        <v>9670.297728000001</v>
      </c>
      <c r="AD94" s="116">
        <f t="shared" si="13"/>
        <v>9781.8780864</v>
      </c>
      <c r="AE94" s="116">
        <f t="shared" si="13"/>
        <v>9893.4584448</v>
      </c>
      <c r="AF94" s="121">
        <f t="shared" si="11"/>
        <v>0.022962707182320408</v>
      </c>
      <c r="AG94" s="123">
        <f t="shared" si="12"/>
        <v>4.2433628318584065</v>
      </c>
    </row>
    <row r="95" spans="1:33" ht="15.75">
      <c r="A95" s="46"/>
      <c r="B95" s="6"/>
      <c r="C95" s="6"/>
      <c r="D95" s="6"/>
      <c r="E95" s="6"/>
      <c r="F95" s="6"/>
      <c r="S95" s="23"/>
      <c r="T95" s="233"/>
      <c r="U95" s="231" t="s">
        <v>5</v>
      </c>
      <c r="V95" s="95" t="s">
        <v>3</v>
      </c>
      <c r="W95" s="96"/>
      <c r="X95" s="97">
        <f aca="true" t="shared" si="14" ref="X95:AE95">+X79/W79-1</f>
        <v>0.02752293577981657</v>
      </c>
      <c r="Y95" s="97">
        <f t="shared" si="14"/>
        <v>0.02678571428571419</v>
      </c>
      <c r="Z95" s="97">
        <f t="shared" si="14"/>
        <v>0.026086956521739424</v>
      </c>
      <c r="AA95" s="97">
        <f t="shared" si="14"/>
        <v>0.03389830508474567</v>
      </c>
      <c r="AB95" s="97">
        <f t="shared" si="14"/>
        <v>0.032786885245901454</v>
      </c>
      <c r="AC95" s="97">
        <f t="shared" si="14"/>
        <v>0.03174603174603208</v>
      </c>
      <c r="AD95" s="97">
        <f t="shared" si="14"/>
        <v>0.011538461538461497</v>
      </c>
      <c r="AE95" s="98">
        <f t="shared" si="14"/>
        <v>0.011406844106463865</v>
      </c>
      <c r="AF95" s="99"/>
      <c r="AG95" s="99"/>
    </row>
    <row r="96" spans="1:33" ht="15.75">
      <c r="A96" s="46"/>
      <c r="B96" s="6"/>
      <c r="C96" s="6"/>
      <c r="D96" s="6"/>
      <c r="E96" s="6"/>
      <c r="F96" s="6"/>
      <c r="S96" s="6"/>
      <c r="T96" s="234"/>
      <c r="U96" s="232"/>
      <c r="V96" s="100" t="s">
        <v>4</v>
      </c>
      <c r="W96" s="101"/>
      <c r="X96" s="102">
        <f aca="true" t="shared" si="15" ref="X96:AE96">+X79/$W$79-1</f>
        <v>0.02752293577981657</v>
      </c>
      <c r="Y96" s="102">
        <f t="shared" si="15"/>
        <v>0.05504587155963292</v>
      </c>
      <c r="Z96" s="102">
        <f t="shared" si="15"/>
        <v>0.08256880733944971</v>
      </c>
      <c r="AA96" s="102">
        <f t="shared" si="15"/>
        <v>0.11926605504587173</v>
      </c>
      <c r="AB96" s="102">
        <f t="shared" si="15"/>
        <v>0.15596330275229353</v>
      </c>
      <c r="AC96" s="102">
        <f t="shared" si="15"/>
        <v>0.19266055045871577</v>
      </c>
      <c r="AD96" s="102">
        <f t="shared" si="15"/>
        <v>0.20642201834862406</v>
      </c>
      <c r="AE96" s="103">
        <f t="shared" si="15"/>
        <v>0.22018348623853234</v>
      </c>
      <c r="AF96" s="104"/>
      <c r="AG96" s="104"/>
    </row>
  </sheetData>
  <sheetProtection/>
  <mergeCells count="32">
    <mergeCell ref="T95:T96"/>
    <mergeCell ref="U95:U96"/>
    <mergeCell ref="N51:N79"/>
    <mergeCell ref="W3:AC3"/>
    <mergeCell ref="AF8:AG8"/>
    <mergeCell ref="AF2:AG2"/>
    <mergeCell ref="AD3:AE3"/>
    <mergeCell ref="U9:V9"/>
    <mergeCell ref="W4:AC4"/>
    <mergeCell ref="W5:AC5"/>
    <mergeCell ref="B13:B39"/>
    <mergeCell ref="M47:M79"/>
    <mergeCell ref="U11:V11"/>
    <mergeCell ref="D17:D39"/>
    <mergeCell ref="Q63:Q79"/>
    <mergeCell ref="E19:E39"/>
    <mergeCell ref="T13:T79"/>
    <mergeCell ref="F19:F55"/>
    <mergeCell ref="R67:R79"/>
    <mergeCell ref="H27:H55"/>
    <mergeCell ref="C15:C39"/>
    <mergeCell ref="L43:L79"/>
    <mergeCell ref="I31:I55"/>
    <mergeCell ref="J35:J55"/>
    <mergeCell ref="K39:K79"/>
    <mergeCell ref="G23:G55"/>
    <mergeCell ref="F8:R8"/>
    <mergeCell ref="O55:O79"/>
    <mergeCell ref="AF9:AG9"/>
    <mergeCell ref="AE7:AF7"/>
    <mergeCell ref="W8:AE8"/>
    <mergeCell ref="P59:P79"/>
  </mergeCells>
  <dataValidations count="5">
    <dataValidation allowBlank="1" showErrorMessage="1" sqref="Y1"/>
    <dataValidation type="list" allowBlank="1" showInputMessage="1" showErrorMessage="1" promptTitle="HORAIRE" prompt="Choisissez le type d'horaire" sqref="V1">
      <formula1>$K$16:$K$19</formula1>
    </dataValidation>
    <dataValidation type="list" allowBlank="1" showInputMessage="1" showErrorMessage="1" promptTitle="HORAIRE" prompt="Choisissez le type d'horaire" sqref="X1">
      <formula1>$K$16:$K$19</formula1>
    </dataValidation>
    <dataValidation type="list" allowBlank="1" showInputMessage="1" showErrorMessage="1" sqref="L10">
      <formula1>#REF!</formula1>
    </dataValidation>
    <dataValidation type="list" operator="equal" allowBlank="1" showInputMessage="1" showErrorMessage="1" sqref="L11">
      <formula1>#REF!</formula1>
    </dataValidation>
  </dataValidations>
  <printOptions/>
  <pageMargins left="0.7" right="0.7" top="0.75" bottom="0.75" header="0.3" footer="0.3"/>
  <pageSetup fitToHeight="0" fitToWidth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DSP-EDF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CSP IT</dc:creator>
  <cp:keywords/>
  <dc:description/>
  <cp:lastModifiedBy>Stéphane CHOQUEL</cp:lastModifiedBy>
  <dcterms:created xsi:type="dcterms:W3CDTF">2000-07-11T12:09:21Z</dcterms:created>
  <dcterms:modified xsi:type="dcterms:W3CDTF">2023-10-20T08:22:30Z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2e788ed9ef4641a9ae4cb109475b6cfd</vt:lpwstr>
  </property>
</Properties>
</file>